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270" windowHeight="5640" activeTab="1"/>
  </bookViews>
  <sheets>
    <sheet name="Settings" sheetId="5" r:id="rId1"/>
    <sheet name="Sales Receipt" sheetId="1" r:id="rId2"/>
    <sheet name="Printable Sales Receipt" sheetId="4" r:id="rId3"/>
    <sheet name="Price List" sheetId="6" r:id="rId4"/>
    <sheet name="EULA" sheetId="3" r:id="rId5"/>
  </sheets>
  <definedNames>
    <definedName name="numbers">{"";"One";"Two";"Three";"Four";"Five";"Six";"Seven";"Eight";"Nine";"Ten";"Eleven";"Twelve";"Thirteen";"Fourteen";"Fifteen";"Sixteen";"Seventeen";"Eighteen";"Nineteen"}</definedName>
    <definedName name="pl">'Price List'!$A:$C</definedName>
    <definedName name="_xlnm.Print_Area" localSheetId="4">EULA!#REF!</definedName>
    <definedName name="_xlnm.Print_Area" localSheetId="2">'Printable Sales Receipt'!$A$1:$X$52</definedName>
    <definedName name="_xlnm.Print_Area" localSheetId="1">'Sales Receipt'!$A$1:$J$60</definedName>
    <definedName name="products">'Price List'!$B:$B</definedName>
    <definedName name="tens">{"";"";"Twenty";"Thirty";"Forty";"Fifty";"Sixty";"Seventy";"Eighty";"Ninety"}</definedName>
  </definedNames>
  <calcPr calcId="145621" fullCalcOnLoad="1"/>
</workbook>
</file>

<file path=xl/calcChain.xml><?xml version="1.0" encoding="utf-8"?>
<calcChain xmlns="http://schemas.openxmlformats.org/spreadsheetml/2006/main">
  <c r="I11" i="4" l="1"/>
  <c r="J11" i="4" s="1"/>
  <c r="I12" i="4"/>
  <c r="J12" i="4" s="1"/>
  <c r="W12" i="4" s="1"/>
  <c r="J13" i="4"/>
  <c r="J14" i="4"/>
  <c r="W14" i="4" s="1"/>
  <c r="J15" i="4"/>
  <c r="W15" i="4" s="1"/>
  <c r="J16" i="4"/>
  <c r="W16" i="4" s="1"/>
  <c r="J17" i="4"/>
  <c r="J18" i="4"/>
  <c r="J19" i="4"/>
  <c r="J20" i="4"/>
  <c r="J21" i="4"/>
  <c r="J22" i="4"/>
  <c r="W22" i="4" s="1"/>
  <c r="J23" i="4"/>
  <c r="W23" i="4" s="1"/>
  <c r="J24" i="4"/>
  <c r="W24" i="4" s="1"/>
  <c r="J25" i="4"/>
  <c r="J26" i="4"/>
  <c r="J27" i="4"/>
  <c r="J28" i="4"/>
  <c r="J29" i="4"/>
  <c r="J30" i="4"/>
  <c r="W30" i="4" s="1"/>
  <c r="J31" i="4"/>
  <c r="W31" i="4" s="1"/>
  <c r="J32" i="4"/>
  <c r="W32" i="4" s="1"/>
  <c r="J33" i="4"/>
  <c r="J34" i="4"/>
  <c r="W46" i="4"/>
  <c r="H13" i="1"/>
  <c r="I13" i="1" s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A11" i="1"/>
  <c r="A11" i="4"/>
  <c r="N11" i="4" s="1"/>
  <c r="I34" i="4"/>
  <c r="V34" i="4" s="1"/>
  <c r="I33" i="4"/>
  <c r="V33" i="4" s="1"/>
  <c r="I32" i="4"/>
  <c r="V32" i="4" s="1"/>
  <c r="I31" i="4"/>
  <c r="I30" i="4"/>
  <c r="I29" i="4"/>
  <c r="I28" i="4"/>
  <c r="I27" i="4"/>
  <c r="V27" i="4" s="1"/>
  <c r="I26" i="4"/>
  <c r="V26" i="4" s="1"/>
  <c r="I25" i="4"/>
  <c r="V25" i="4" s="1"/>
  <c r="I24" i="4"/>
  <c r="V24" i="4" s="1"/>
  <c r="I23" i="4"/>
  <c r="I22" i="4"/>
  <c r="I21" i="4"/>
  <c r="I20" i="4"/>
  <c r="I19" i="4"/>
  <c r="V19" i="4" s="1"/>
  <c r="I18" i="4"/>
  <c r="V18" i="4" s="1"/>
  <c r="I17" i="4"/>
  <c r="V17" i="4" s="1"/>
  <c r="I16" i="4"/>
  <c r="V16" i="4" s="1"/>
  <c r="I15" i="4"/>
  <c r="I14" i="4"/>
  <c r="I13" i="4"/>
  <c r="A34" i="4"/>
  <c r="N34" i="4" s="1"/>
  <c r="A33" i="4"/>
  <c r="N33" i="4" s="1"/>
  <c r="A32" i="4"/>
  <c r="N32" i="4" s="1"/>
  <c r="A31" i="4"/>
  <c r="N31" i="4" s="1"/>
  <c r="A30" i="4"/>
  <c r="A29" i="4"/>
  <c r="A28" i="4"/>
  <c r="A27" i="4"/>
  <c r="A26" i="4"/>
  <c r="N26" i="4" s="1"/>
  <c r="A25" i="4"/>
  <c r="N25" i="4" s="1"/>
  <c r="A24" i="4"/>
  <c r="N24" i="4" s="1"/>
  <c r="A23" i="4"/>
  <c r="N23" i="4" s="1"/>
  <c r="A22" i="4"/>
  <c r="A21" i="4"/>
  <c r="A20" i="4"/>
  <c r="A19" i="4"/>
  <c r="A18" i="4"/>
  <c r="N18" i="4" s="1"/>
  <c r="A17" i="4"/>
  <c r="N17" i="4" s="1"/>
  <c r="A16" i="4"/>
  <c r="N16" i="4" s="1"/>
  <c r="A15" i="4"/>
  <c r="N15" i="4" s="1"/>
  <c r="A14" i="4"/>
  <c r="A13" i="4"/>
  <c r="A12" i="4"/>
  <c r="W37" i="4"/>
  <c r="X36" i="4"/>
  <c r="J36" i="4"/>
  <c r="W36" i="4"/>
  <c r="W34" i="4"/>
  <c r="W33" i="4"/>
  <c r="W29" i="4"/>
  <c r="W28" i="4"/>
  <c r="W27" i="4"/>
  <c r="W26" i="4"/>
  <c r="W25" i="4"/>
  <c r="W21" i="4"/>
  <c r="W20" i="4"/>
  <c r="W19" i="4"/>
  <c r="W18" i="4"/>
  <c r="W17" i="4"/>
  <c r="W13" i="4"/>
  <c r="V11" i="4"/>
  <c r="V31" i="4"/>
  <c r="V30" i="4"/>
  <c r="V29" i="4"/>
  <c r="V28" i="4"/>
  <c r="V23" i="4"/>
  <c r="V22" i="4"/>
  <c r="V21" i="4"/>
  <c r="V20" i="4"/>
  <c r="V15" i="4"/>
  <c r="V14" i="4"/>
  <c r="V13" i="4"/>
  <c r="V12" i="4"/>
  <c r="U11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O11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N30" i="4"/>
  <c r="N29" i="4"/>
  <c r="N28" i="4"/>
  <c r="N27" i="4"/>
  <c r="N22" i="4"/>
  <c r="N21" i="4"/>
  <c r="N20" i="4"/>
  <c r="N19" i="4"/>
  <c r="N14" i="4"/>
  <c r="N13" i="4"/>
  <c r="N12" i="4"/>
  <c r="O8" i="4"/>
  <c r="W44" i="4"/>
  <c r="W45" i="4"/>
  <c r="A46" i="4"/>
  <c r="A45" i="4"/>
  <c r="A44" i="4"/>
  <c r="A39" i="1"/>
  <c r="O7" i="4"/>
  <c r="O6" i="4"/>
  <c r="V4" i="4"/>
  <c r="I3" i="4"/>
  <c r="V3" i="4" s="1"/>
  <c r="N2" i="4"/>
  <c r="N1" i="4"/>
  <c r="A2" i="4"/>
  <c r="A1" i="4"/>
  <c r="N52" i="4"/>
  <c r="N51" i="4"/>
  <c r="N50" i="4"/>
  <c r="A52" i="4"/>
  <c r="A51" i="4"/>
  <c r="A50" i="4"/>
  <c r="A47" i="1"/>
  <c r="U38" i="4"/>
  <c r="U37" i="4"/>
  <c r="H38" i="4"/>
  <c r="H37" i="4"/>
  <c r="G34" i="1"/>
  <c r="A59" i="1"/>
  <c r="K2" i="1"/>
  <c r="A58" i="1"/>
  <c r="A57" i="1"/>
  <c r="A56" i="1"/>
  <c r="A48" i="1"/>
  <c r="A49" i="1"/>
  <c r="G35" i="1"/>
  <c r="I30" i="1"/>
  <c r="I29" i="1"/>
  <c r="I18" i="1"/>
  <c r="I19" i="1"/>
  <c r="G55" i="1"/>
  <c r="G56" i="1"/>
  <c r="H56" i="1"/>
  <c r="I11" i="1"/>
  <c r="J32" i="1" s="1"/>
  <c r="I12" i="1"/>
  <c r="I14" i="1"/>
  <c r="I15" i="1"/>
  <c r="I16" i="1"/>
  <c r="I17" i="1"/>
  <c r="I20" i="1"/>
  <c r="I21" i="1"/>
  <c r="I22" i="1"/>
  <c r="I23" i="1"/>
  <c r="I24" i="1"/>
  <c r="I25" i="1"/>
  <c r="I26" i="1"/>
  <c r="I27" i="1"/>
  <c r="I28" i="1"/>
  <c r="I33" i="1"/>
  <c r="A40" i="1"/>
  <c r="A41" i="1"/>
  <c r="A2" i="1"/>
  <c r="A1" i="1"/>
  <c r="N46" i="4"/>
  <c r="N45" i="4"/>
  <c r="N44" i="4"/>
  <c r="W43" i="4"/>
  <c r="P36" i="4"/>
  <c r="B54" i="1"/>
  <c r="B53" i="1"/>
  <c r="B52" i="1"/>
  <c r="H55" i="1"/>
  <c r="H3" i="1"/>
  <c r="I32" i="1" l="1"/>
  <c r="J35" i="1"/>
  <c r="I35" i="1" s="1"/>
  <c r="J36" i="1"/>
  <c r="W11" i="4"/>
  <c r="K35" i="4"/>
  <c r="X35" i="4" l="1"/>
  <c r="J35" i="4"/>
  <c r="W35" i="4" s="1"/>
  <c r="K38" i="4"/>
  <c r="K39" i="4"/>
  <c r="J59" i="1"/>
  <c r="J58" i="1"/>
  <c r="I58" i="1" s="1"/>
  <c r="A43" i="1"/>
  <c r="I36" i="1"/>
  <c r="A41" i="4" l="1"/>
  <c r="N41" i="4" s="1"/>
  <c r="X39" i="4"/>
  <c r="J39" i="4"/>
  <c r="W39" i="4" s="1"/>
  <c r="X38" i="4"/>
  <c r="J38" i="4"/>
  <c r="W38" i="4" s="1"/>
</calcChain>
</file>

<file path=xl/sharedStrings.xml><?xml version="1.0" encoding="utf-8"?>
<sst xmlns="http://schemas.openxmlformats.org/spreadsheetml/2006/main" count="199" uniqueCount="135">
  <si>
    <t>Sales Receipt</t>
  </si>
  <si>
    <t>Description</t>
  </si>
  <si>
    <t>Price</t>
  </si>
  <si>
    <t>Amount</t>
  </si>
  <si>
    <t>Product 1</t>
  </si>
  <si>
    <t>Product 2</t>
  </si>
  <si>
    <t>Maria Carter</t>
  </si>
  <si>
    <t>Sale made by:</t>
  </si>
  <si>
    <t>Cash</t>
  </si>
  <si>
    <t>Check</t>
  </si>
  <si>
    <t>Money Order</t>
  </si>
  <si>
    <t>[Address]</t>
  </si>
  <si>
    <t>Subtotal</t>
  </si>
  <si>
    <t>Total</t>
  </si>
  <si>
    <t>x</t>
  </si>
  <si>
    <t>Credit Card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</si>
  <si>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</si>
  <si>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</si>
  <si>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</si>
  <si>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</si>
  <si>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</si>
  <si>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Receipt No.</t>
  </si>
  <si>
    <t>Thanks for your business!</t>
  </si>
  <si>
    <t>Amount Received</t>
  </si>
  <si>
    <t>Name:</t>
  </si>
  <si>
    <t>Address:</t>
  </si>
  <si>
    <t>Sales Receipt Slip</t>
  </si>
  <si>
    <t>[Name of the person or a company]</t>
  </si>
  <si>
    <t>Code</t>
  </si>
  <si>
    <t>Discount</t>
  </si>
  <si>
    <t>Blue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</si>
  <si>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</si>
  <si>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</si>
  <si>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</si>
  <si>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</si>
  <si>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</si>
  <si>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</si>
  <si>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</si>
  <si>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</si>
  <si>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</si>
  <si>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</si>
  <si>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</si>
  <si>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</si>
  <si>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</si>
  <si>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</si>
  <si>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</si>
  <si>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</si>
  <si>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</si>
  <si>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</si>
  <si>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</si>
  <si>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</si>
  <si>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</si>
  <si>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</si>
  <si>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</si>
  <si>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</si>
  <si>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</si>
  <si>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</si>
  <si>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</si>
  <si>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</si>
  <si>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</si>
  <si>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</si>
  <si>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Sales Tax</t>
  </si>
  <si>
    <t>Currency Symbol</t>
  </si>
  <si>
    <t>$</t>
  </si>
  <si>
    <t>Color Scheme</t>
  </si>
  <si>
    <t>Design Picker</t>
  </si>
  <si>
    <t>Qty</t>
  </si>
  <si>
    <t>Receipt #</t>
  </si>
  <si>
    <t>Date</t>
  </si>
  <si>
    <t>WAYS OF SENDING AN INVOICE TO A CLIENT</t>
  </si>
  <si>
    <t>Do not send an Excel Sales Receipt file to your clients, use PDF converter/printer to create a PDF file, that can be sent to clients via email, alternative method is to print it and send by mail service.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</si>
  <si>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</si>
  <si>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</si>
  <si>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</si>
  <si>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</si>
  <si>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</si>
  <si>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</si>
  <si>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</si>
  <si>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</si>
  <si>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</si>
  <si>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</si>
  <si>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</si>
  <si>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</si>
  <si>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</si>
  <si>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</si>
  <si>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</si>
  <si>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</si>
  <si>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</si>
  <si>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</si>
  <si>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</si>
  <si>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</si>
  <si>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</si>
  <si>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</si>
  <si>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</si>
  <si>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</si>
  <si>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</si>
  <si>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</si>
  <si>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</si>
  <si>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</si>
  <si>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</si>
  <si>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</si>
  <si>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</si>
  <si>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</si>
  <si>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</si>
  <si>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</si>
  <si>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</si>
  <si>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</si>
  <si>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</si>
  <si>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</si>
  <si>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</si>
  <si>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</si>
  <si>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Price List</t>
  </si>
  <si>
    <t>Catalog #</t>
  </si>
  <si>
    <t>Unit Price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</si>
  <si>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</si>
  <si>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</si>
  <si>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</si>
  <si>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</si>
  <si>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</si>
  <si>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</si>
  <si>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</si>
  <si>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</si>
  <si>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</si>
  <si>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</si>
  <si>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</si>
  <si>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</si>
  <si>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</si>
  <si>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</si>
  <si>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</si>
  <si>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</si>
  <si>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</si>
  <si>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</si>
  <si>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Customers Copy</t>
  </si>
  <si>
    <t>Merchants copy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</si>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</sst>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8" formatCode="[$-409]mmmm\ d\,\ yyyy;@"/>
    <numFmt numFmtId="170" formatCode="_(&quot;$&quot;* #,##0.00_);_(&quot;$&quot;* \(#,##0.00\);_(&quot;$&quot;* &quot;-&quot;??_);_(@_)"/>
    <numFmt numFmtId="171" formatCode="%* #,##0.00_);"/>
    <numFmt numFmtId="172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24"/>
      <name val="Calibri"/>
      <family val="2"/>
    </font>
    <font>
      <b/>
      <sz val="24"/>
      <color indexed="18"/>
      <name val="Calibri"/>
      <family val="2"/>
    </font>
    <font>
      <b/>
      <sz val="12"/>
      <color indexed="55"/>
      <name val="Arial"/>
      <family val="2"/>
    </font>
    <font>
      <b/>
      <sz val="10"/>
      <color indexed="9"/>
      <name val="Calibri"/>
      <family val="2"/>
    </font>
    <font>
      <b/>
      <sz val="14"/>
      <color indexed="18"/>
      <name val="Calibri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sz val="12"/>
      <name val="Arial"/>
      <family val="2"/>
    </font>
    <font>
      <sz val="7.5"/>
      <name val="Arial"/>
      <family val="2"/>
    </font>
    <font>
      <b/>
      <sz val="12"/>
      <name val="Arial"/>
      <family val="2"/>
    </font>
    <font>
      <sz val="28"/>
      <color indexed="18"/>
      <name val="Arial"/>
      <family val="2"/>
    </font>
    <font>
      <b/>
      <sz val="14"/>
      <color indexed="9"/>
      <name val="Arial"/>
      <family val="2"/>
    </font>
    <font>
      <sz val="10"/>
      <color indexed="23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8"/>
      <color indexed="8"/>
      <name val="Calibri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b/>
      <sz val="11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24"/>
      <name val="Arial"/>
      <family val="2"/>
    </font>
    <font>
      <sz val="11"/>
      <color indexed="8"/>
      <name val="Arial"/>
      <family val="2"/>
    </font>
    <font>
      <b/>
      <sz val="24"/>
      <color indexed="18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ck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/>
      <bottom style="hair">
        <color indexed="18"/>
      </bottom>
      <diagonal/>
    </border>
    <border>
      <left/>
      <right/>
      <top style="thin">
        <color indexed="9"/>
      </top>
      <bottom/>
      <diagonal/>
    </border>
    <border>
      <left/>
      <right style="hair">
        <color indexed="55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9" fillId="0" borderId="0" xfId="0" applyFont="1" applyFill="1" applyBorder="1" applyAlignment="1" applyProtection="1">
      <protection hidden="1"/>
    </xf>
    <xf numFmtId="0" fontId="2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right" indent="1"/>
      <protection hidden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hidden="1"/>
    </xf>
    <xf numFmtId="0" fontId="7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170" fontId="15" fillId="0" borderId="0" xfId="0" applyNumberFormat="1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right" indent="1"/>
      <protection hidden="1"/>
    </xf>
    <xf numFmtId="0" fontId="4" fillId="0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21" fillId="0" borderId="0" xfId="0" applyFont="1"/>
    <xf numFmtId="0" fontId="22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 indent="1"/>
      <protection locked="0"/>
    </xf>
    <xf numFmtId="43" fontId="7" fillId="0" borderId="0" xfId="0" applyNumberFormat="1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43" fontId="7" fillId="0" borderId="4" xfId="0" applyNumberFormat="1" applyFont="1" applyFill="1" applyBorder="1" applyAlignment="1" applyProtection="1">
      <alignment vertical="center"/>
      <protection locked="0"/>
    </xf>
    <xf numFmtId="43" fontId="7" fillId="0" borderId="5" xfId="0" applyNumberFormat="1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 applyProtection="1">
      <alignment horizontal="left" vertical="center" indent="1"/>
      <protection hidden="1"/>
    </xf>
    <xf numFmtId="0" fontId="7" fillId="0" borderId="4" xfId="0" applyFont="1" applyFill="1" applyBorder="1" applyAlignment="1" applyProtection="1">
      <alignment horizontal="left" vertical="center" indent="1"/>
      <protection locked="0"/>
    </xf>
    <xf numFmtId="0" fontId="7" fillId="0" borderId="5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43" fontId="7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6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43" fontId="14" fillId="0" borderId="0" xfId="0" applyNumberFormat="1" applyFont="1" applyFill="1" applyBorder="1" applyAlignment="1" applyProtection="1">
      <alignment vertical="center"/>
      <protection hidden="1"/>
    </xf>
    <xf numFmtId="43" fontId="14" fillId="0" borderId="7" xfId="0" applyNumberFormat="1" applyFont="1" applyFill="1" applyBorder="1" applyAlignment="1" applyProtection="1">
      <alignment vertical="center"/>
      <protection locked="0"/>
    </xf>
    <xf numFmtId="0" fontId="16" fillId="0" borderId="8" xfId="0" applyFont="1" applyFill="1" applyBorder="1" applyAlignment="1" applyProtection="1">
      <alignment vertical="center"/>
      <protection hidden="1"/>
    </xf>
    <xf numFmtId="43" fontId="16" fillId="0" borderId="8" xfId="0" applyNumberFormat="1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right" vertical="center" indent="1"/>
      <protection hidden="1"/>
    </xf>
    <xf numFmtId="0" fontId="26" fillId="0" borderId="0" xfId="0" applyFont="1" applyFill="1" applyBorder="1" applyProtection="1">
      <protection hidden="1"/>
    </xf>
    <xf numFmtId="0" fontId="26" fillId="0" borderId="0" xfId="0" applyNumberFormat="1" applyFont="1" applyFill="1" applyBorder="1" applyProtection="1">
      <protection hidden="1"/>
    </xf>
    <xf numFmtId="0" fontId="13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horizontal="right"/>
      <protection hidden="1"/>
    </xf>
    <xf numFmtId="0" fontId="15" fillId="0" borderId="6" xfId="0" applyFont="1" applyFill="1" applyBorder="1" applyAlignment="1" applyProtection="1">
      <alignment vertical="center"/>
      <protection hidden="1"/>
    </xf>
    <xf numFmtId="0" fontId="15" fillId="0" borderId="2" xfId="0" applyFont="1" applyFill="1" applyBorder="1" applyAlignment="1" applyProtection="1">
      <alignment vertical="center"/>
      <protection hidden="1"/>
    </xf>
    <xf numFmtId="0" fontId="15" fillId="0" borderId="2" xfId="0" applyFont="1" applyFill="1" applyBorder="1" applyAlignment="1" applyProtection="1">
      <alignment horizontal="right" vertical="center" indent="1"/>
      <protection hidden="1"/>
    </xf>
    <xf numFmtId="0" fontId="16" fillId="0" borderId="2" xfId="0" applyFont="1" applyFill="1" applyBorder="1" applyAlignment="1" applyProtection="1">
      <alignment vertical="center"/>
      <protection hidden="1"/>
    </xf>
    <xf numFmtId="43" fontId="16" fillId="0" borderId="7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protection hidden="1"/>
    </xf>
    <xf numFmtId="0" fontId="19" fillId="0" borderId="0" xfId="0" applyFont="1" applyFill="1" applyBorder="1" applyAlignment="1" applyProtection="1">
      <alignment vertical="top"/>
      <protection hidden="1"/>
    </xf>
    <xf numFmtId="0" fontId="1" fillId="2" borderId="9" xfId="0" applyFont="1" applyFill="1" applyBorder="1" applyAlignment="1">
      <alignment horizontal="left" vertical="center" indent="1"/>
    </xf>
    <xf numFmtId="0" fontId="7" fillId="0" borderId="0" xfId="0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29" fillId="0" borderId="0" xfId="0" applyFont="1" applyFill="1" applyBorder="1" applyAlignment="1" applyProtection="1">
      <protection hidden="1"/>
    </xf>
    <xf numFmtId="2" fontId="0" fillId="0" borderId="0" xfId="0" applyNumberFormat="1" applyFill="1" applyBorder="1" applyProtection="1">
      <protection hidden="1"/>
    </xf>
    <xf numFmtId="0" fontId="3" fillId="0" borderId="0" xfId="1" applyFill="1" applyBorder="1" applyAlignment="1" applyProtection="1">
      <protection hidden="1"/>
    </xf>
    <xf numFmtId="0" fontId="14" fillId="0" borderId="0" xfId="0" applyFont="1" applyFill="1" applyBorder="1" applyAlignment="1" applyProtection="1">
      <alignment horizontal="right" readingOrder="1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31" fillId="0" borderId="0" xfId="0" applyFont="1" applyFill="1" applyBorder="1" applyAlignment="1" applyProtection="1">
      <alignment horizontal="left"/>
      <protection hidden="1"/>
    </xf>
    <xf numFmtId="0" fontId="33" fillId="0" borderId="0" xfId="0" applyFont="1" applyFill="1" applyBorder="1" applyProtection="1">
      <protection hidden="1"/>
    </xf>
    <xf numFmtId="0" fontId="34" fillId="0" borderId="0" xfId="0" applyFont="1" applyFill="1" applyBorder="1" applyAlignment="1" applyProtection="1">
      <alignment horizontal="left"/>
      <protection hidden="1"/>
    </xf>
    <xf numFmtId="0" fontId="34" fillId="0" borderId="0" xfId="0" applyFont="1" applyFill="1" applyBorder="1" applyProtection="1">
      <protection hidden="1"/>
    </xf>
    <xf numFmtId="0" fontId="16" fillId="0" borderId="8" xfId="0" applyFont="1" applyFill="1" applyBorder="1" applyAlignment="1" applyProtection="1">
      <alignment horizontal="left" indent="1"/>
      <protection hidden="1"/>
    </xf>
    <xf numFmtId="10" fontId="14" fillId="0" borderId="0" xfId="0" applyNumberFormat="1" applyFont="1" applyFill="1" applyBorder="1" applyAlignment="1" applyProtection="1">
      <alignment horizontal="left" indent="1"/>
      <protection hidden="1"/>
    </xf>
    <xf numFmtId="0" fontId="35" fillId="0" borderId="0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indent="1"/>
    </xf>
    <xf numFmtId="4" fontId="1" fillId="3" borderId="4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indent="1"/>
    </xf>
    <xf numFmtId="0" fontId="0" fillId="0" borderId="4" xfId="0" applyFill="1" applyBorder="1" applyAlignment="1" applyProtection="1">
      <alignment horizontal="left" vertical="center" indent="1"/>
      <protection locked="0"/>
    </xf>
    <xf numFmtId="4" fontId="0" fillId="0" borderId="4" xfId="0" applyNumberFormat="1" applyFill="1" applyBorder="1" applyAlignment="1" applyProtection="1">
      <alignment horizontal="right" vertical="center" indent="1"/>
      <protection locked="0"/>
    </xf>
    <xf numFmtId="0" fontId="0" fillId="0" borderId="0" xfId="0" applyFill="1" applyBorder="1"/>
    <xf numFmtId="0" fontId="0" fillId="0" borderId="4" xfId="0" applyFill="1" applyBorder="1" applyAlignment="1">
      <alignment horizontal="left" vertical="center" indent="1"/>
    </xf>
    <xf numFmtId="4" fontId="0" fillId="0" borderId="4" xfId="0" applyNumberFormat="1" applyFill="1" applyBorder="1" applyAlignment="1">
      <alignment horizontal="right" vertical="center" indent="1"/>
    </xf>
    <xf numFmtId="2" fontId="25" fillId="0" borderId="6" xfId="0" applyNumberFormat="1" applyFont="1" applyFill="1" applyBorder="1" applyAlignment="1">
      <alignment horizontal="center" vertical="center"/>
    </xf>
    <xf numFmtId="172" fontId="25" fillId="0" borderId="7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center"/>
      <protection hidden="1"/>
    </xf>
    <xf numFmtId="43" fontId="14" fillId="0" borderId="16" xfId="0" applyNumberFormat="1" applyFont="1" applyFill="1" applyBorder="1" applyProtection="1">
      <protection hidden="1"/>
    </xf>
    <xf numFmtId="43" fontId="14" fillId="0" borderId="0" xfId="0" applyNumberFormat="1" applyFont="1" applyFill="1" applyBorder="1" applyProtection="1">
      <protection hidden="1"/>
    </xf>
    <xf numFmtId="0" fontId="1" fillId="3" borderId="3" xfId="0" applyFont="1" applyFill="1" applyBorder="1" applyAlignment="1" applyProtection="1">
      <alignment horizontal="left" vertical="center" indent="1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36" fillId="0" borderId="0" xfId="0" applyFont="1" applyFill="1" applyBorder="1" applyProtection="1">
      <protection hidden="1"/>
    </xf>
    <xf numFmtId="0" fontId="36" fillId="0" borderId="0" xfId="0" applyFont="1" applyFill="1" applyBorder="1" applyAlignment="1" applyProtection="1">
      <protection hidden="1"/>
    </xf>
    <xf numFmtId="0" fontId="16" fillId="0" borderId="0" xfId="0" applyFont="1" applyFill="1" applyBorder="1" applyAlignment="1" applyProtection="1">
      <alignment horizontal="right" indent="1"/>
      <protection hidden="1"/>
    </xf>
    <xf numFmtId="0" fontId="14" fillId="0" borderId="0" xfId="0" applyFont="1" applyFill="1" applyBorder="1"/>
    <xf numFmtId="0" fontId="14" fillId="0" borderId="0" xfId="0" applyFont="1" applyFill="1" applyBorder="1" applyAlignment="1" applyProtection="1"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0" fontId="36" fillId="0" borderId="0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Protection="1">
      <protection hidden="1"/>
    </xf>
    <xf numFmtId="0" fontId="38" fillId="0" borderId="1" xfId="0" applyFont="1" applyFill="1" applyBorder="1" applyAlignment="1" applyProtection="1">
      <alignment horizontal="center"/>
      <protection hidden="1"/>
    </xf>
    <xf numFmtId="0" fontId="39" fillId="0" borderId="0" xfId="0" applyFont="1" applyFill="1" applyBorder="1" applyProtection="1">
      <protection hidden="1"/>
    </xf>
    <xf numFmtId="0" fontId="39" fillId="0" borderId="4" xfId="0" applyFont="1" applyFill="1" applyBorder="1" applyAlignment="1" applyProtection="1">
      <alignment horizontal="left" vertical="center" indent="1"/>
      <protection hidden="1"/>
    </xf>
    <xf numFmtId="0" fontId="39" fillId="0" borderId="4" xfId="0" applyFont="1" applyFill="1" applyBorder="1" applyAlignment="1" applyProtection="1">
      <alignment horizontal="center" vertical="center"/>
      <protection hidden="1"/>
    </xf>
    <xf numFmtId="43" fontId="39" fillId="0" borderId="4" xfId="0" applyNumberFormat="1" applyFont="1" applyFill="1" applyBorder="1" applyAlignment="1" applyProtection="1">
      <alignment vertical="center"/>
      <protection hidden="1"/>
    </xf>
    <xf numFmtId="0" fontId="39" fillId="0" borderId="5" xfId="0" applyFont="1" applyFill="1" applyBorder="1" applyAlignment="1" applyProtection="1">
      <alignment horizontal="left" vertical="center" indent="1"/>
      <protection hidden="1"/>
    </xf>
    <xf numFmtId="0" fontId="39" fillId="0" borderId="5" xfId="0" applyFont="1" applyFill="1" applyBorder="1" applyAlignment="1" applyProtection="1">
      <alignment horizontal="center" vertical="center"/>
      <protection hidden="1"/>
    </xf>
    <xf numFmtId="43" fontId="39" fillId="0" borderId="5" xfId="0" applyNumberFormat="1" applyFont="1" applyFill="1" applyBorder="1" applyAlignment="1" applyProtection="1">
      <alignment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43" fontId="16" fillId="0" borderId="8" xfId="0" applyNumberFormat="1" applyFont="1" applyFill="1" applyBorder="1" applyProtection="1">
      <protection hidden="1"/>
    </xf>
    <xf numFmtId="0" fontId="16" fillId="0" borderId="8" xfId="0" applyFont="1" applyFill="1" applyBorder="1" applyAlignment="1" applyProtection="1">
      <alignment horizontal="center"/>
      <protection hidden="1"/>
    </xf>
    <xf numFmtId="49" fontId="0" fillId="0" borderId="6" xfId="0" applyNumberFormat="1" applyBorder="1" applyAlignment="1">
      <alignment horizontal="left" vertical="center" indent="1"/>
    </xf>
    <xf numFmtId="49" fontId="0" fillId="0" borderId="7" xfId="0" applyNumberFormat="1" applyBorder="1" applyAlignment="1">
      <alignment horizontal="left" vertical="center" indent="1"/>
    </xf>
    <xf numFmtId="49" fontId="3" fillId="0" borderId="6" xfId="1" applyNumberFormat="1" applyBorder="1" applyAlignment="1" applyProtection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43" fontId="7" fillId="0" borderId="5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right" vertical="center" indent="1"/>
      <protection hidden="1"/>
    </xf>
    <xf numFmtId="171" fontId="25" fillId="0" borderId="6" xfId="0" applyNumberFormat="1" applyFont="1" applyFill="1" applyBorder="1" applyAlignment="1">
      <alignment horizontal="right" vertical="center"/>
    </xf>
    <xf numFmtId="171" fontId="25" fillId="0" borderId="7" xfId="0" applyNumberFormat="1" applyFont="1" applyFill="1" applyBorder="1" applyAlignment="1">
      <alignment horizontal="right" vertical="center"/>
    </xf>
    <xf numFmtId="43" fontId="7" fillId="0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>
      <alignment horizontal="left" vertical="center" wrapText="1" indent="1"/>
    </xf>
    <xf numFmtId="0" fontId="2" fillId="4" borderId="0" xfId="0" applyFont="1" applyFill="1" applyBorder="1" applyAlignment="1">
      <alignment horizontal="left" vertical="center" wrapText="1" indent="1"/>
    </xf>
    <xf numFmtId="0" fontId="0" fillId="0" borderId="0" xfId="0" applyFill="1" applyBorder="1" applyAlignment="1" applyProtection="1">
      <alignment horizontal="left" vertical="center" indent="1"/>
      <protection hidden="1"/>
    </xf>
    <xf numFmtId="0" fontId="0" fillId="0" borderId="11" xfId="0" applyFill="1" applyBorder="1" applyAlignment="1" applyProtection="1">
      <alignment horizontal="left" vertical="center" indent="1"/>
      <protection hidden="1"/>
    </xf>
    <xf numFmtId="0" fontId="7" fillId="0" borderId="4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indent="1"/>
      <protection hidden="1"/>
    </xf>
    <xf numFmtId="0" fontId="16" fillId="0" borderId="8" xfId="0" applyFont="1" applyFill="1" applyBorder="1" applyAlignment="1" applyProtection="1">
      <alignment horizontal="left" indent="1"/>
      <protection hidden="1"/>
    </xf>
    <xf numFmtId="0" fontId="4" fillId="0" borderId="0" xfId="0" applyFont="1" applyFill="1" applyBorder="1" applyAlignment="1" applyProtection="1">
      <alignment horizontal="right" vertical="center" wrapText="1" indent="1"/>
      <protection hidden="1"/>
    </xf>
    <xf numFmtId="0" fontId="0" fillId="0" borderId="6" xfId="0" applyFill="1" applyBorder="1" applyAlignment="1" applyProtection="1">
      <alignment horizontal="left" vertical="center" wrapText="1" indent="1"/>
      <protection locked="0"/>
    </xf>
    <xf numFmtId="0" fontId="0" fillId="0" borderId="2" xfId="0" applyFill="1" applyBorder="1" applyAlignment="1" applyProtection="1">
      <alignment horizontal="left" vertical="center" wrapText="1" indent="1"/>
      <protection locked="0"/>
    </xf>
    <xf numFmtId="0" fontId="0" fillId="0" borderId="7" xfId="0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Border="1" applyAlignment="1" applyProtection="1">
      <alignment horizontal="right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 applyProtection="1">
      <alignment horizontal="left" vertical="center" indent="1"/>
      <protection hidden="1"/>
    </xf>
    <xf numFmtId="0" fontId="6" fillId="0" borderId="12" xfId="0" applyFont="1" applyFill="1" applyBorder="1" applyAlignment="1" applyProtection="1">
      <alignment horizontal="center"/>
      <protection locked="0"/>
    </xf>
    <xf numFmtId="168" fontId="0" fillId="0" borderId="6" xfId="0" applyNumberFormat="1" applyFill="1" applyBorder="1" applyAlignment="1" applyProtection="1">
      <alignment horizontal="center"/>
      <protection locked="0"/>
    </xf>
    <xf numFmtId="168" fontId="0" fillId="0" borderId="2" xfId="0" applyNumberFormat="1" applyFill="1" applyBorder="1" applyAlignment="1" applyProtection="1">
      <alignment horizontal="center"/>
      <protection locked="0"/>
    </xf>
    <xf numFmtId="168" fontId="0" fillId="0" borderId="7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168" fontId="0" fillId="0" borderId="0" xfId="0" applyNumberFormat="1" applyFill="1" applyBorder="1" applyAlignment="1" applyProtection="1">
      <alignment horizontal="left" vertical="center" indent="1"/>
      <protection hidden="1"/>
    </xf>
    <xf numFmtId="0" fontId="7" fillId="0" borderId="5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center"/>
      <protection hidden="1"/>
    </xf>
    <xf numFmtId="10" fontId="14" fillId="0" borderId="0" xfId="0" applyNumberFormat="1" applyFont="1" applyFill="1" applyBorder="1" applyAlignment="1" applyProtection="1">
      <alignment horizontal="left" indent="1"/>
      <protection hidden="1"/>
    </xf>
    <xf numFmtId="43" fontId="39" fillId="0" borderId="19" xfId="0" applyNumberFormat="1" applyFont="1" applyFill="1" applyBorder="1" applyAlignment="1" applyProtection="1">
      <alignment horizontal="center" vertical="center"/>
      <protection hidden="1"/>
    </xf>
    <xf numFmtId="43" fontId="39" fillId="0" borderId="20" xfId="0" applyNumberFormat="1" applyFont="1" applyFill="1" applyBorder="1" applyAlignment="1" applyProtection="1">
      <alignment horizontal="center" vertical="center"/>
      <protection hidden="1"/>
    </xf>
    <xf numFmtId="171" fontId="25" fillId="0" borderId="0" xfId="0" applyNumberFormat="1" applyFont="1" applyFill="1" applyBorder="1" applyAlignment="1">
      <alignment horizontal="right" vertical="center"/>
    </xf>
    <xf numFmtId="43" fontId="39" fillId="0" borderId="10" xfId="0" applyNumberFormat="1" applyFont="1" applyFill="1" applyBorder="1" applyAlignment="1" applyProtection="1">
      <alignment horizontal="center" vertical="center"/>
      <protection hidden="1"/>
    </xf>
    <xf numFmtId="43" fontId="39" fillId="0" borderId="11" xfId="0" applyNumberFormat="1" applyFont="1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/>
      <protection hidden="1"/>
    </xf>
    <xf numFmtId="0" fontId="37" fillId="0" borderId="0" xfId="0" applyFont="1" applyFill="1" applyBorder="1" applyAlignment="1" applyProtection="1">
      <alignment horizontal="right"/>
      <protection hidden="1"/>
    </xf>
    <xf numFmtId="168" fontId="14" fillId="0" borderId="6" xfId="0" applyNumberFormat="1" applyFont="1" applyFill="1" applyBorder="1" applyAlignment="1" applyProtection="1">
      <alignment horizontal="center"/>
      <protection hidden="1"/>
    </xf>
    <xf numFmtId="168" fontId="14" fillId="0" borderId="2" xfId="0" applyNumberFormat="1" applyFont="1" applyFill="1" applyBorder="1" applyAlignment="1" applyProtection="1">
      <alignment horizontal="center"/>
      <protection hidden="1"/>
    </xf>
    <xf numFmtId="168" fontId="14" fillId="0" borderId="7" xfId="0" applyNumberFormat="1" applyFont="1" applyFill="1" applyBorder="1" applyAlignment="1" applyProtection="1">
      <alignment horizontal="center"/>
      <protection hidden="1"/>
    </xf>
    <xf numFmtId="0" fontId="14" fillId="0" borderId="6" xfId="0" applyFont="1" applyFill="1" applyBorder="1" applyAlignment="1" applyProtection="1">
      <alignment horizontal="center"/>
      <protection hidden="1"/>
    </xf>
    <xf numFmtId="0" fontId="14" fillId="0" borderId="2" xfId="0" applyFont="1" applyFill="1" applyBorder="1" applyAlignment="1" applyProtection="1">
      <alignment horizontal="center"/>
      <protection hidden="1"/>
    </xf>
    <xf numFmtId="0" fontId="14" fillId="0" borderId="7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left" vertical="center" indent="1"/>
      <protection hidden="1"/>
    </xf>
    <xf numFmtId="0" fontId="39" fillId="0" borderId="4" xfId="0" applyFont="1" applyFill="1" applyBorder="1" applyAlignment="1" applyProtection="1">
      <alignment horizontal="left" vertical="center" indent="1"/>
      <protection hidden="1"/>
    </xf>
    <xf numFmtId="0" fontId="39" fillId="0" borderId="0" xfId="0" applyFont="1" applyFill="1" applyBorder="1" applyAlignment="1" applyProtection="1">
      <alignment horizontal="center"/>
      <protection locked="0"/>
    </xf>
    <xf numFmtId="0" fontId="39" fillId="0" borderId="12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Fill="1" applyBorder="1" applyAlignment="1" applyProtection="1">
      <alignment horizontal="right" indent="1"/>
      <protection hidden="1"/>
    </xf>
    <xf numFmtId="0" fontId="36" fillId="0" borderId="6" xfId="0" applyFont="1" applyFill="1" applyBorder="1" applyAlignment="1" applyProtection="1">
      <alignment horizontal="left"/>
      <protection hidden="1"/>
    </xf>
    <xf numFmtId="0" fontId="36" fillId="0" borderId="2" xfId="0" applyFont="1" applyFill="1" applyBorder="1" applyAlignment="1" applyProtection="1">
      <alignment horizontal="left"/>
      <protection hidden="1"/>
    </xf>
    <xf numFmtId="0" fontId="36" fillId="0" borderId="7" xfId="0" applyFont="1" applyFill="1" applyBorder="1" applyAlignment="1" applyProtection="1">
      <alignment horizontal="left"/>
      <protection hidden="1"/>
    </xf>
    <xf numFmtId="0" fontId="36" fillId="0" borderId="0" xfId="0" applyFont="1" applyFill="1" applyBorder="1" applyAlignment="1" applyProtection="1">
      <alignment horizontal="center"/>
      <protection hidden="1"/>
    </xf>
    <xf numFmtId="0" fontId="0" fillId="0" borderId="14" xfId="0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39" fillId="0" borderId="10" xfId="0" applyFont="1" applyFill="1" applyBorder="1" applyAlignment="1" applyProtection="1">
      <alignment horizontal="left" vertical="center" indent="1"/>
      <protection hidden="1"/>
    </xf>
    <xf numFmtId="0" fontId="39" fillId="0" borderId="0" xfId="0" applyFont="1" applyFill="1" applyBorder="1" applyAlignment="1" applyProtection="1">
      <alignment horizontal="left" vertical="center" indent="1"/>
      <protection hidden="1"/>
    </xf>
    <xf numFmtId="0" fontId="39" fillId="0" borderId="11" xfId="0" applyFont="1" applyFill="1" applyBorder="1" applyAlignment="1" applyProtection="1">
      <alignment horizontal="left" vertical="center" indent="1"/>
      <protection hidden="1"/>
    </xf>
    <xf numFmtId="0" fontId="39" fillId="0" borderId="5" xfId="0" applyFont="1" applyFill="1" applyBorder="1" applyAlignment="1" applyProtection="1">
      <alignment horizontal="left" vertical="center" indent="1"/>
      <protection hidden="1"/>
    </xf>
    <xf numFmtId="0" fontId="39" fillId="0" borderId="19" xfId="0" applyFont="1" applyFill="1" applyBorder="1" applyAlignment="1" applyProtection="1">
      <alignment horizontal="left" vertical="center" indent="1"/>
      <protection hidden="1"/>
    </xf>
    <xf numFmtId="0" fontId="39" fillId="0" borderId="21" xfId="0" applyFont="1" applyFill="1" applyBorder="1" applyAlignment="1" applyProtection="1">
      <alignment horizontal="left" vertical="center" indent="1"/>
      <protection hidden="1"/>
    </xf>
    <xf numFmtId="0" fontId="39" fillId="0" borderId="20" xfId="0" applyFont="1" applyFill="1" applyBorder="1" applyAlignment="1" applyProtection="1">
      <alignment horizontal="left" vertical="center" indent="1"/>
      <protection hidden="1"/>
    </xf>
    <xf numFmtId="0" fontId="15" fillId="0" borderId="8" xfId="0" applyFont="1" applyFill="1" applyBorder="1" applyAlignment="1" applyProtection="1">
      <alignment horizontal="left" inden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0" fontId="35" fillId="0" borderId="11" xfId="0" applyFont="1" applyFill="1" applyBorder="1" applyAlignment="1">
      <alignment horizontal="left" vertical="center"/>
    </xf>
    <xf numFmtId="0" fontId="35" fillId="0" borderId="4" xfId="0" applyFont="1" applyFill="1" applyBorder="1" applyAlignment="1">
      <alignment horizontal="left" vertical="center"/>
    </xf>
    <xf numFmtId="0" fontId="35" fillId="0" borderId="10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/>
      <protection hidden="1"/>
    </xf>
    <xf numFmtId="0" fontId="30" fillId="5" borderId="15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31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27" fillId="0" borderId="0" xfId="0" applyFont="1" applyFill="1" applyBorder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28">
    <dxf>
      <fill>
        <patternFill>
          <bgColor indexed="22"/>
        </patternFill>
      </fill>
    </dxf>
    <dxf>
      <fill>
        <patternFill>
          <bgColor indexed="22"/>
        </patternFill>
      </fill>
      <border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ill>
        <patternFill>
          <bgColor indexed="22"/>
        </patternFill>
      </fill>
      <border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ill>
        <patternFill>
          <bgColor indexed="22"/>
        </patternFill>
      </fill>
      <border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ill>
        <patternFill>
          <bgColor indexed="22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  <border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ill>
        <patternFill>
          <bgColor indexed="22"/>
        </patternFill>
      </fill>
      <border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ill>
        <patternFill>
          <bgColor indexed="22"/>
        </patternFill>
      </fill>
      <border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ill>
        <patternFill>
          <bgColor indexed="22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2.png"/><Relationship Id="rId3" Type="http://schemas.openxmlformats.org/officeDocument/2006/relationships/image" Target="../media/image3.jpeg"/><Relationship Id="rId21" Type="http://schemas.openxmlformats.org/officeDocument/2006/relationships/image" Target="../media/image15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image" Target="../media/image10.jpeg"/><Relationship Id="rId20" Type="http://schemas.openxmlformats.org/officeDocument/2006/relationships/image" Target="../media/image14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sales-receipt.html" TargetMode="External"/><Relationship Id="rId10" Type="http://schemas.openxmlformats.org/officeDocument/2006/relationships/image" Target="../media/image7.png"/><Relationship Id="rId19" Type="http://schemas.openxmlformats.org/officeDocument/2006/relationships/image" Target="../media/image13.jpeg"/><Relationship Id="rId4" Type="http://schemas.openxmlformats.org/officeDocument/2006/relationships/image" Target="../media/image4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2.png"/><Relationship Id="rId3" Type="http://schemas.openxmlformats.org/officeDocument/2006/relationships/image" Target="../media/image3.jpeg"/><Relationship Id="rId21" Type="http://schemas.openxmlformats.org/officeDocument/2006/relationships/image" Target="../media/image15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image" Target="../media/image10.jpeg"/><Relationship Id="rId20" Type="http://schemas.openxmlformats.org/officeDocument/2006/relationships/image" Target="../media/image14.jpeg"/><Relationship Id="rId1" Type="http://schemas.openxmlformats.org/officeDocument/2006/relationships/image" Target="../media/image16.jpeg"/><Relationship Id="rId6" Type="http://schemas.openxmlformats.org/officeDocument/2006/relationships/image" Target="../media/image5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sales-receipt.html" TargetMode="External"/><Relationship Id="rId10" Type="http://schemas.openxmlformats.org/officeDocument/2006/relationships/image" Target="../media/image7.png"/><Relationship Id="rId19" Type="http://schemas.openxmlformats.org/officeDocument/2006/relationships/image" Target="../media/image13.jpeg"/><Relationship Id="rId4" Type="http://schemas.openxmlformats.org/officeDocument/2006/relationships/image" Target="../media/image4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409575</xdr:colOff>
      <xdr:row>48</xdr:row>
      <xdr:rowOff>133350</xdr:rowOff>
    </xdr:from>
    <xdr:to>
      <xdr:col>9</xdr:col>
      <xdr:colOff>771525</xdr:colOff>
      <xdr:row>51</xdr:row>
      <xdr:rowOff>19050</xdr:rowOff>
    </xdr:to>
    <xdr:pic>
      <xdr:nvPicPr>
        <xdr:cNvPr id="1133" name="Picture 109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8648700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590550</xdr:colOff>
      <xdr:row>0</xdr:row>
      <xdr:rowOff>38100</xdr:rowOff>
    </xdr:from>
    <xdr:to>
      <xdr:col>17</xdr:col>
      <xdr:colOff>9525</xdr:colOff>
      <xdr:row>15</xdr:row>
      <xdr:rowOff>142875</xdr:rowOff>
    </xdr:to>
    <xdr:grpSp>
      <xdr:nvGrpSpPr>
        <xdr:cNvPr id="1154" name="Group 130"/>
        <xdr:cNvGrpSpPr>
          <a:grpSpLocks/>
        </xdr:cNvGrpSpPr>
      </xdr:nvGrpSpPr>
      <xdr:grpSpPr bwMode="auto">
        <a:xfrm>
          <a:off x="7000875" y="38100"/>
          <a:ext cx="3076575" cy="2943225"/>
          <a:chOff x="735" y="4"/>
          <a:chExt cx="323" cy="309"/>
        </a:xfrm>
      </xdr:grpSpPr>
      <xdr:pic>
        <xdr:nvPicPr>
          <xdr:cNvPr id="1135" name="Picture 1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7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36" name="Group 112"/>
          <xdr:cNvGrpSpPr>
            <a:grpSpLocks/>
          </xdr:cNvGrpSpPr>
        </xdr:nvGrpSpPr>
        <xdr:grpSpPr bwMode="auto">
          <a:xfrm>
            <a:off x="738" y="268"/>
            <a:ext cx="320" cy="45"/>
            <a:chOff x="1204" y="240"/>
            <a:chExt cx="320" cy="45"/>
          </a:xfrm>
        </xdr:grpSpPr>
        <xdr:pic>
          <xdr:nvPicPr>
            <xdr:cNvPr id="1137" name="Picture 11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38" name="Picture 11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39" name="Picture 115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0" name="Picture 116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1" name="Picture 117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2" name="Picture 118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3" name="Picture 119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44" name="Group 120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738" y="86"/>
            <a:ext cx="320" cy="45"/>
            <a:chOff x="881" y="58"/>
            <a:chExt cx="320" cy="45"/>
          </a:xfrm>
        </xdr:grpSpPr>
        <xdr:pic>
          <xdr:nvPicPr>
            <xdr:cNvPr id="1145" name="Picture 121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6" name="Picture 122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47" name="Picture 123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48" name="Group 124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38" y="137"/>
            <a:ext cx="320" cy="125"/>
            <a:chOff x="881" y="109"/>
            <a:chExt cx="320" cy="125"/>
          </a:xfrm>
        </xdr:grpSpPr>
        <xdr:pic>
          <xdr:nvPicPr>
            <xdr:cNvPr id="1149" name="Picture 125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50" name="Rectangle 126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51" name="Picture 127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52" name="Picture 128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53" name="Text Box 129"/>
          <xdr:cNvSpPr txBox="1">
            <a:spLocks noChangeArrowheads="1"/>
          </xdr:cNvSpPr>
        </xdr:nvSpPr>
        <xdr:spPr bwMode="auto">
          <a:xfrm>
            <a:off x="735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50</xdr:row>
      <xdr:rowOff>0</xdr:rowOff>
    </xdr:from>
    <xdr:to>
      <xdr:col>13</xdr:col>
      <xdr:colOff>0</xdr:colOff>
      <xdr:row>52</xdr:row>
      <xdr:rowOff>57150</xdr:rowOff>
    </xdr:to>
    <xdr:pic>
      <xdr:nvPicPr>
        <xdr:cNvPr id="5122" name="Picture 2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9201150"/>
          <a:ext cx="2286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581025</xdr:colOff>
      <xdr:row>0</xdr:row>
      <xdr:rowOff>38100</xdr:rowOff>
    </xdr:from>
    <xdr:to>
      <xdr:col>31</xdr:col>
      <xdr:colOff>0</xdr:colOff>
      <xdr:row>15</xdr:row>
      <xdr:rowOff>123825</xdr:rowOff>
    </xdr:to>
    <xdr:grpSp>
      <xdr:nvGrpSpPr>
        <xdr:cNvPr id="5146" name="Group 26"/>
        <xdr:cNvGrpSpPr>
          <a:grpSpLocks/>
        </xdr:cNvGrpSpPr>
      </xdr:nvGrpSpPr>
      <xdr:grpSpPr bwMode="auto">
        <a:xfrm>
          <a:off x="13020675" y="38100"/>
          <a:ext cx="3076575" cy="2943225"/>
          <a:chOff x="735" y="4"/>
          <a:chExt cx="323" cy="309"/>
        </a:xfrm>
      </xdr:grpSpPr>
      <xdr:pic>
        <xdr:nvPicPr>
          <xdr:cNvPr id="5147" name="Picture 2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7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48" name="Group 28"/>
          <xdr:cNvGrpSpPr>
            <a:grpSpLocks/>
          </xdr:cNvGrpSpPr>
        </xdr:nvGrpSpPr>
        <xdr:grpSpPr bwMode="auto">
          <a:xfrm>
            <a:off x="738" y="268"/>
            <a:ext cx="320" cy="45"/>
            <a:chOff x="1204" y="240"/>
            <a:chExt cx="320" cy="45"/>
          </a:xfrm>
        </xdr:grpSpPr>
        <xdr:pic>
          <xdr:nvPicPr>
            <xdr:cNvPr id="5149" name="Picture 29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0" name="Picture 3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1" name="Picture 31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2" name="Picture 32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3" name="Picture 33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4" name="Picture 34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5" name="Picture 35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56" name="Group 36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738" y="86"/>
            <a:ext cx="320" cy="45"/>
            <a:chOff x="881" y="58"/>
            <a:chExt cx="320" cy="45"/>
          </a:xfrm>
        </xdr:grpSpPr>
        <xdr:pic>
          <xdr:nvPicPr>
            <xdr:cNvPr id="5157" name="Picture 37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8" name="Picture 38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59" name="Picture 39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60" name="Group 40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38" y="137"/>
            <a:ext cx="320" cy="125"/>
            <a:chOff x="881" y="109"/>
            <a:chExt cx="320" cy="125"/>
          </a:xfrm>
        </xdr:grpSpPr>
        <xdr:pic>
          <xdr:nvPicPr>
            <xdr:cNvPr id="5161" name="Picture 41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62" name="Rectangle 42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63" name="Picture 43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64" name="Picture 44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165" name="Text Box 45"/>
          <xdr:cNvSpPr txBox="1">
            <a:spLocks noChangeArrowheads="1"/>
          </xdr:cNvSpPr>
        </xdr:nvSpPr>
        <xdr:spPr bwMode="auto">
          <a:xfrm>
            <a:off x="735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69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3090" name="Rectangle 18"/>
        <xdr:cNvSpPr>
          <a:spLocks noChangeArrowheads="1"/>
        </xdr:cNvSpPr>
      </xdr:nvSpPr>
      <xdr:spPr bwMode="auto">
        <a:xfrm>
          <a:off x="8229600" y="12039600"/>
          <a:ext cx="6096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sy="50000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4134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K31" sqref="K31"/>
    </sheetView>
  </sheetViews>
  <sheetFormatPr defaultRowHeight="15" x14ac:dyDescent="0.25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20" t="s">
        <v>31</v>
      </c>
    </row>
    <row r="3" spans="1:5" s="22" customFormat="1" ht="21.95" customHeight="1" x14ac:dyDescent="0.25">
      <c r="A3" s="21" t="s">
        <v>32</v>
      </c>
      <c r="B3" s="21"/>
      <c r="C3" s="21"/>
      <c r="D3" s="21"/>
      <c r="E3" s="21"/>
    </row>
    <row r="4" spans="1:5" ht="8.1" customHeight="1" x14ac:dyDescent="0.25"/>
    <row r="5" spans="1:5" s="25" customFormat="1" ht="18" customHeight="1" x14ac:dyDescent="0.25">
      <c r="A5" s="22" t="s">
        <v>33</v>
      </c>
      <c r="B5" s="119" t="s">
        <v>34</v>
      </c>
      <c r="C5" s="120"/>
      <c r="D5" s="23"/>
      <c r="E5" s="24" t="s">
        <v>35</v>
      </c>
    </row>
    <row r="6" spans="1:5" s="25" customFormat="1" ht="18" customHeight="1" x14ac:dyDescent="0.25">
      <c r="A6" s="22" t="s">
        <v>36</v>
      </c>
      <c r="B6" s="119" t="s">
        <v>37</v>
      </c>
      <c r="C6" s="120"/>
      <c r="D6" s="23"/>
      <c r="E6" s="24" t="s">
        <v>35</v>
      </c>
    </row>
    <row r="7" spans="1:5" s="25" customFormat="1" ht="8.1" customHeight="1" x14ac:dyDescent="0.25">
      <c r="A7" s="22"/>
      <c r="B7" s="26"/>
      <c r="C7" s="26"/>
    </row>
    <row r="8" spans="1:5" s="25" customFormat="1" ht="21.95" customHeight="1" x14ac:dyDescent="0.25">
      <c r="A8" s="21" t="s">
        <v>38</v>
      </c>
      <c r="B8" s="123"/>
      <c r="C8" s="123"/>
      <c r="D8" s="27"/>
      <c r="E8" s="28"/>
    </row>
    <row r="9" spans="1:5" s="25" customFormat="1" ht="8.1" customHeight="1" x14ac:dyDescent="0.25">
      <c r="A9" s="22"/>
      <c r="B9" s="26"/>
      <c r="C9" s="26"/>
      <c r="D9" s="26"/>
    </row>
    <row r="10" spans="1:5" s="25" customFormat="1" ht="18" customHeight="1" x14ac:dyDescent="0.25">
      <c r="A10" s="22" t="s">
        <v>39</v>
      </c>
      <c r="B10" s="119">
        <v>111</v>
      </c>
      <c r="C10" s="120"/>
      <c r="D10" s="23"/>
    </row>
    <row r="11" spans="1:5" s="25" customFormat="1" ht="18" customHeight="1" x14ac:dyDescent="0.25">
      <c r="A11" s="22" t="s">
        <v>40</v>
      </c>
      <c r="B11" s="119" t="s">
        <v>40</v>
      </c>
      <c r="C11" s="120"/>
      <c r="D11" s="23"/>
    </row>
    <row r="12" spans="1:5" s="25" customFormat="1" ht="18" customHeight="1" x14ac:dyDescent="0.25">
      <c r="A12" s="22" t="s">
        <v>41</v>
      </c>
      <c r="B12" s="119" t="s">
        <v>41</v>
      </c>
      <c r="C12" s="120"/>
      <c r="D12" s="23"/>
    </row>
    <row r="13" spans="1:5" s="25" customFormat="1" ht="18" customHeight="1" x14ac:dyDescent="0.25">
      <c r="A13" s="22" t="s">
        <v>42</v>
      </c>
      <c r="B13" s="119" t="s">
        <v>43</v>
      </c>
      <c r="C13" s="120"/>
      <c r="D13" s="121" t="s">
        <v>44</v>
      </c>
      <c r="E13" s="122"/>
    </row>
    <row r="14" spans="1:5" s="25" customFormat="1" ht="18" customHeight="1" x14ac:dyDescent="0.25">
      <c r="A14" s="22" t="s">
        <v>45</v>
      </c>
      <c r="B14" s="119" t="s">
        <v>46</v>
      </c>
      <c r="C14" s="120"/>
      <c r="D14" s="121" t="s">
        <v>44</v>
      </c>
      <c r="E14" s="122"/>
    </row>
    <row r="15" spans="1:5" s="25" customFormat="1" ht="18" customHeight="1" x14ac:dyDescent="0.25">
      <c r="A15" s="22" t="s">
        <v>47</v>
      </c>
      <c r="B15" s="116" t="s">
        <v>48</v>
      </c>
      <c r="C15" s="117"/>
      <c r="D15" s="29"/>
    </row>
    <row r="16" spans="1:5" s="25" customFormat="1" ht="8.1" customHeight="1" x14ac:dyDescent="0.25">
      <c r="A16" s="22"/>
      <c r="B16" s="26"/>
      <c r="C16" s="26"/>
    </row>
    <row r="17" spans="1:5" s="25" customFormat="1" ht="18" customHeight="1" x14ac:dyDescent="0.25">
      <c r="A17" s="22" t="s">
        <v>49</v>
      </c>
      <c r="B17" s="116" t="s">
        <v>50</v>
      </c>
      <c r="C17" s="117"/>
      <c r="D17" s="29"/>
    </row>
    <row r="18" spans="1:5" s="25" customFormat="1" ht="18" customHeight="1" x14ac:dyDescent="0.25">
      <c r="A18" s="22" t="s">
        <v>51</v>
      </c>
      <c r="B18" s="116" t="s">
        <v>50</v>
      </c>
      <c r="C18" s="117"/>
      <c r="D18" s="29"/>
    </row>
    <row r="19" spans="1:5" s="25" customFormat="1" ht="18" customHeight="1" x14ac:dyDescent="0.25">
      <c r="A19" s="22" t="s">
        <v>52</v>
      </c>
      <c r="B19" s="118" t="s">
        <v>53</v>
      </c>
      <c r="C19" s="117"/>
      <c r="D19" s="29"/>
    </row>
    <row r="20" spans="1:5" s="25" customFormat="1" ht="18" customHeight="1" x14ac:dyDescent="0.25">
      <c r="A20" s="22" t="s">
        <v>54</v>
      </c>
      <c r="B20" s="118" t="s">
        <v>55</v>
      </c>
      <c r="C20" s="117"/>
      <c r="D20" s="29"/>
    </row>
    <row r="21" spans="1:5" s="25" customFormat="1" x14ac:dyDescent="0.25">
      <c r="A21" s="22"/>
      <c r="B21" s="26"/>
      <c r="C21" s="26"/>
    </row>
    <row r="22" spans="1:5" s="25" customFormat="1" ht="18" customHeight="1" x14ac:dyDescent="0.25">
      <c r="A22" s="22" t="s">
        <v>56</v>
      </c>
      <c r="B22" s="119" t="s">
        <v>57</v>
      </c>
      <c r="C22" s="120"/>
      <c r="D22" s="23"/>
    </row>
    <row r="23" spans="1:5" s="25" customFormat="1" ht="18" customHeight="1" x14ac:dyDescent="0.25">
      <c r="A23" s="22" t="s">
        <v>58</v>
      </c>
      <c r="B23" s="116" t="s">
        <v>50</v>
      </c>
      <c r="C23" s="117"/>
      <c r="D23" s="29"/>
    </row>
    <row r="24" spans="1:5" s="25" customFormat="1" ht="8.1" customHeight="1" x14ac:dyDescent="0.25">
      <c r="A24" s="22"/>
    </row>
    <row r="25" spans="1:5" s="25" customFormat="1" ht="21.95" customHeight="1" x14ac:dyDescent="0.25">
      <c r="A25" s="21" t="s">
        <v>59</v>
      </c>
      <c r="B25" s="28"/>
      <c r="C25" s="28"/>
      <c r="D25" s="28"/>
      <c r="E25" s="28"/>
    </row>
    <row r="26" spans="1:5" s="25" customFormat="1" ht="8.1" customHeight="1" x14ac:dyDescent="0.25">
      <c r="A26" s="22"/>
    </row>
    <row r="27" spans="1:5" s="25" customFormat="1" ht="18" customHeight="1" x14ac:dyDescent="0.25">
      <c r="A27" s="22" t="s">
        <v>60</v>
      </c>
      <c r="B27" s="24" t="s">
        <v>61</v>
      </c>
    </row>
    <row r="28" spans="1:5" s="25" customFormat="1" ht="8.1" customHeight="1" x14ac:dyDescent="0.25">
      <c r="A28" s="22"/>
      <c r="B28" s="30"/>
    </row>
    <row r="29" spans="1:5" s="25" customFormat="1" ht="18" customHeight="1" x14ac:dyDescent="0.25">
      <c r="A29" s="22" t="s">
        <v>62</v>
      </c>
      <c r="B29" s="24" t="s">
        <v>63</v>
      </c>
    </row>
    <row r="30" spans="1:5" s="25" customFormat="1" ht="8.1" customHeight="1" x14ac:dyDescent="0.25">
      <c r="A30" s="22"/>
    </row>
    <row r="31" spans="1:5" s="25" customFormat="1" ht="21.95" customHeight="1" x14ac:dyDescent="0.25">
      <c r="A31" s="21" t="s">
        <v>64</v>
      </c>
      <c r="B31" s="28"/>
      <c r="C31" s="28"/>
      <c r="D31" s="28"/>
      <c r="E31" s="28"/>
    </row>
    <row r="32" spans="1:5" s="25" customFormat="1" ht="8.1" customHeight="1" x14ac:dyDescent="0.25">
      <c r="A32" s="22"/>
    </row>
    <row r="33" spans="1:2" s="25" customFormat="1" ht="18" customHeight="1" x14ac:dyDescent="0.25">
      <c r="A33" s="22" t="s">
        <v>65</v>
      </c>
      <c r="B33" s="31" t="s">
        <v>30</v>
      </c>
    </row>
  </sheetData>
  <mergeCells count="17">
    <mergeCell ref="B5:C5"/>
    <mergeCell ref="B6:C6"/>
    <mergeCell ref="B8:C8"/>
    <mergeCell ref="B10:C10"/>
    <mergeCell ref="D14:E14"/>
    <mergeCell ref="B15:C15"/>
    <mergeCell ref="B17:C17"/>
    <mergeCell ref="B11:C11"/>
    <mergeCell ref="B12:C12"/>
    <mergeCell ref="B13:C13"/>
    <mergeCell ref="D13:E13"/>
    <mergeCell ref="B23:C23"/>
    <mergeCell ref="B18:C18"/>
    <mergeCell ref="B19:C19"/>
    <mergeCell ref="B20:C20"/>
    <mergeCell ref="B22:C22"/>
    <mergeCell ref="B14:C14"/>
  </mergeCells>
  <phoneticPr fontId="8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1"/>
  <sheetViews>
    <sheetView showGridLines="0" tabSelected="1" workbookViewId="0">
      <selection activeCell="R32" sqref="R32"/>
    </sheetView>
  </sheetViews>
  <sheetFormatPr defaultRowHeight="15" x14ac:dyDescent="0.25"/>
  <cols>
    <col min="1" max="1" width="10.28515625" style="4" customWidth="1"/>
    <col min="2" max="2" width="9.140625" style="4"/>
    <col min="3" max="3" width="13.140625" style="4" customWidth="1"/>
    <col min="4" max="4" width="12.5703125" style="4" customWidth="1"/>
    <col min="5" max="5" width="9.140625" style="4"/>
    <col min="6" max="6" width="9.85546875" style="4" customWidth="1"/>
    <col min="7" max="7" width="5" style="4" customWidth="1"/>
    <col min="8" max="8" width="11.7109375" style="4" customWidth="1"/>
    <col min="9" max="9" width="3.5703125" style="4" customWidth="1"/>
    <col min="10" max="10" width="11.7109375" style="4" customWidth="1"/>
    <col min="11" max="11" width="0" style="4" hidden="1" customWidth="1"/>
    <col min="12" max="16384" width="9.140625" style="4"/>
  </cols>
  <sheetData>
    <row r="1" spans="1:11" ht="31.5" x14ac:dyDescent="0.5">
      <c r="A1" s="34" t="str">
        <f>IF(Settings!$E$5="Enable",Settings!$B$5,"")</f>
        <v>My Company name</v>
      </c>
      <c r="B1" s="2"/>
      <c r="C1" s="2"/>
      <c r="D1" s="2"/>
      <c r="E1" s="2"/>
      <c r="F1" s="3"/>
      <c r="G1" s="142" t="s">
        <v>0</v>
      </c>
      <c r="H1" s="142"/>
      <c r="I1" s="142"/>
      <c r="J1" s="142"/>
    </row>
    <row r="2" spans="1:11" ht="18" customHeight="1" x14ac:dyDescent="0.25">
      <c r="A2" s="35" t="str">
        <f>IF(Settings!$E$6="Enable",Settings!$B$6,"")</f>
        <v>My company slogan</v>
      </c>
      <c r="B2" s="2"/>
      <c r="C2" s="2"/>
      <c r="D2" s="2"/>
      <c r="E2" s="2"/>
      <c r="F2" s="3"/>
      <c r="K2" s="5" t="str">
        <f>Settings!$B$33</f>
        <v>Blue</v>
      </c>
    </row>
    <row r="3" spans="1:11" x14ac:dyDescent="0.25">
      <c r="A3" s="6"/>
      <c r="B3" s="6"/>
      <c r="C3" s="6"/>
      <c r="D3" s="6"/>
      <c r="G3" s="52" t="s">
        <v>68</v>
      </c>
      <c r="H3" s="150">
        <f ca="1">TODAY()</f>
        <v>41522</v>
      </c>
      <c r="I3" s="151"/>
      <c r="J3" s="152"/>
    </row>
    <row r="4" spans="1:11" x14ac:dyDescent="0.25">
      <c r="G4" s="52" t="s">
        <v>67</v>
      </c>
      <c r="H4" s="153"/>
      <c r="I4" s="154"/>
      <c r="J4" s="155"/>
    </row>
    <row r="5" spans="1:11" ht="5.0999999999999996" customHeight="1" x14ac:dyDescent="0.25"/>
    <row r="6" spans="1:11" ht="15" customHeight="1" x14ac:dyDescent="0.25">
      <c r="A6" s="7" t="s">
        <v>24</v>
      </c>
      <c r="B6" s="8" t="s">
        <v>27</v>
      </c>
      <c r="C6" s="7"/>
    </row>
    <row r="7" spans="1:11" ht="15" customHeight="1" x14ac:dyDescent="0.25">
      <c r="A7" s="7" t="s">
        <v>25</v>
      </c>
      <c r="B7" s="8" t="s">
        <v>11</v>
      </c>
      <c r="C7" s="7"/>
    </row>
    <row r="8" spans="1:11" ht="15" customHeight="1" x14ac:dyDescent="0.25">
      <c r="A8" s="9"/>
      <c r="B8" s="8" t="s">
        <v>11</v>
      </c>
      <c r="C8" s="9"/>
    </row>
    <row r="9" spans="1:11" ht="5.0999999999999996" customHeight="1" x14ac:dyDescent="0.25"/>
    <row r="10" spans="1:11" s="10" customFormat="1" ht="15" customHeight="1" x14ac:dyDescent="0.2">
      <c r="A10" s="40" t="s">
        <v>28</v>
      </c>
      <c r="B10" s="148" t="s">
        <v>1</v>
      </c>
      <c r="C10" s="148"/>
      <c r="D10" s="148"/>
      <c r="E10" s="148"/>
      <c r="F10" s="148"/>
      <c r="G10" s="37" t="s">
        <v>66</v>
      </c>
      <c r="H10" s="37" t="s">
        <v>2</v>
      </c>
      <c r="I10" s="143" t="s">
        <v>3</v>
      </c>
      <c r="J10" s="143"/>
    </row>
    <row r="11" spans="1:11" s="10" customFormat="1" ht="15" customHeight="1" x14ac:dyDescent="0.2">
      <c r="A11" s="41">
        <f>IF(ISBLANK(B11),"",INDEX(pl,MATCH(B11,products,0),1))</f>
        <v>332211</v>
      </c>
      <c r="B11" s="135" t="s">
        <v>115</v>
      </c>
      <c r="C11" s="135"/>
      <c r="D11" s="135"/>
      <c r="E11" s="135"/>
      <c r="F11" s="135"/>
      <c r="G11" s="112">
        <v>10</v>
      </c>
      <c r="H11" s="38">
        <f>IF(ISBLANK(B11),"",INDEX(pl,MATCH(B11,products,0),3))</f>
        <v>2.25</v>
      </c>
      <c r="I11" s="129">
        <f t="shared" ref="I11:I30" si="0">IF(ISBLANK(B11),"",G11*H11)</f>
        <v>22.5</v>
      </c>
      <c r="J11" s="129"/>
    </row>
    <row r="12" spans="1:11" s="10" customFormat="1" ht="15" customHeight="1" x14ac:dyDescent="0.2">
      <c r="A12" s="41">
        <f>IF(ISBLANK(B12),"",INDEX(pl,MATCH(B12,products,0),1))</f>
        <v>333333</v>
      </c>
      <c r="B12" s="135" t="s">
        <v>119</v>
      </c>
      <c r="C12" s="135"/>
      <c r="D12" s="135"/>
      <c r="E12" s="135"/>
      <c r="F12" s="135"/>
      <c r="G12" s="112">
        <v>20</v>
      </c>
      <c r="H12" s="38">
        <f>IF(ISBLANK(B12),"",INDEX(pl,MATCH(B12,products,0),3))</f>
        <v>12</v>
      </c>
      <c r="I12" s="129">
        <f t="shared" si="0"/>
        <v>240</v>
      </c>
      <c r="J12" s="129"/>
    </row>
    <row r="13" spans="1:11" s="10" customFormat="1" ht="15" customHeight="1" x14ac:dyDescent="0.2">
      <c r="A13" s="41">
        <f>IF(ISBLANK(B13),"",INDEX(pl,MATCH(B13,products,0),1))</f>
        <v>332211</v>
      </c>
      <c r="B13" s="135" t="s">
        <v>115</v>
      </c>
      <c r="C13" s="135"/>
      <c r="D13" s="135"/>
      <c r="E13" s="135"/>
      <c r="F13" s="135"/>
      <c r="G13" s="112">
        <v>15</v>
      </c>
      <c r="H13" s="38">
        <f>IF(ISBLANK(B13),"",INDEX(pl,MATCH(B13,products,0),3))</f>
        <v>2.25</v>
      </c>
      <c r="I13" s="129">
        <f t="shared" si="0"/>
        <v>33.75</v>
      </c>
      <c r="J13" s="129"/>
    </row>
    <row r="14" spans="1:11" s="10" customFormat="1" ht="15" customHeight="1" x14ac:dyDescent="0.2">
      <c r="A14" s="41" t="str">
        <f>IF(ISBLANK(B14),"",INDEX(pl,MATCH(B14,products,0),1))</f>
        <v/>
      </c>
      <c r="B14" s="135"/>
      <c r="C14" s="135"/>
      <c r="D14" s="135"/>
      <c r="E14" s="135"/>
      <c r="F14" s="135"/>
      <c r="G14" s="112"/>
      <c r="H14" s="38" t="str">
        <f>IF(ISBLANK(B14),"",INDEX(pl,MATCH(B14,products,0),3))</f>
        <v/>
      </c>
      <c r="I14" s="129" t="str">
        <f t="shared" si="0"/>
        <v/>
      </c>
      <c r="J14" s="129"/>
    </row>
    <row r="15" spans="1:11" s="10" customFormat="1" ht="15" customHeight="1" x14ac:dyDescent="0.2">
      <c r="A15" s="41" t="str">
        <f>IF(ISBLANK(B15),"",INDEX(pl,MATCH(B15,products,0),1))</f>
        <v/>
      </c>
      <c r="B15" s="135"/>
      <c r="C15" s="135"/>
      <c r="D15" s="135"/>
      <c r="E15" s="135"/>
      <c r="F15" s="135"/>
      <c r="G15" s="112"/>
      <c r="H15" s="38" t="str">
        <f>IF(ISBLANK(B15),"",INDEX(pl,MATCH(B15,products,0),3))</f>
        <v/>
      </c>
      <c r="I15" s="129" t="str">
        <f t="shared" si="0"/>
        <v/>
      </c>
      <c r="J15" s="129"/>
    </row>
    <row r="16" spans="1:11" s="10" customFormat="1" ht="15" customHeight="1" x14ac:dyDescent="0.2">
      <c r="A16" s="41" t="str">
        <f>IF(ISBLANK(B16),"",INDEX(pl,MATCH(B16,products,0),1))</f>
        <v/>
      </c>
      <c r="B16" s="135"/>
      <c r="C16" s="135"/>
      <c r="D16" s="135"/>
      <c r="E16" s="135"/>
      <c r="F16" s="135"/>
      <c r="G16" s="112"/>
      <c r="H16" s="38" t="str">
        <f>IF(ISBLANK(B16),"",INDEX(pl,MATCH(B16,products,0),3))</f>
        <v/>
      </c>
      <c r="I16" s="129" t="str">
        <f t="shared" si="0"/>
        <v/>
      </c>
      <c r="J16" s="129"/>
    </row>
    <row r="17" spans="1:17" s="10" customFormat="1" ht="15" customHeight="1" x14ac:dyDescent="0.2">
      <c r="A17" s="41" t="str">
        <f>IF(ISBLANK(B17),"",INDEX(pl,MATCH(B17,products,0),1))</f>
        <v/>
      </c>
      <c r="B17" s="135"/>
      <c r="C17" s="135"/>
      <c r="D17" s="135"/>
      <c r="E17" s="135"/>
      <c r="F17" s="135"/>
      <c r="G17" s="112"/>
      <c r="H17" s="38" t="str">
        <f>IF(ISBLANK(B17),"",INDEX(pl,MATCH(B17,products,0),3))</f>
        <v/>
      </c>
      <c r="I17" s="129" t="str">
        <f t="shared" si="0"/>
        <v/>
      </c>
      <c r="J17" s="129"/>
    </row>
    <row r="18" spans="1:17" s="10" customFormat="1" ht="15" customHeight="1" x14ac:dyDescent="0.2">
      <c r="A18" s="41" t="str">
        <f>IF(ISBLANK(B18),"",INDEX(pl,MATCH(B18,products,0),1))</f>
        <v/>
      </c>
      <c r="B18" s="135"/>
      <c r="C18" s="135"/>
      <c r="D18" s="135"/>
      <c r="E18" s="135"/>
      <c r="F18" s="135"/>
      <c r="G18" s="112"/>
      <c r="H18" s="38" t="str">
        <f>IF(ISBLANK(B18),"",INDEX(pl,MATCH(B18,products,0),3))</f>
        <v/>
      </c>
      <c r="I18" s="129" t="str">
        <f t="shared" si="0"/>
        <v/>
      </c>
      <c r="J18" s="129"/>
      <c r="M18" s="65" t="s">
        <v>69</v>
      </c>
      <c r="N18" s="65"/>
      <c r="O18" s="65"/>
      <c r="P18" s="65"/>
      <c r="Q18" s="65"/>
    </row>
    <row r="19" spans="1:17" s="10" customFormat="1" ht="15" customHeight="1" x14ac:dyDescent="0.2">
      <c r="A19" s="41" t="str">
        <f>IF(ISBLANK(B19),"",INDEX(pl,MATCH(B19,products,0),1))</f>
        <v/>
      </c>
      <c r="B19" s="135"/>
      <c r="C19" s="135"/>
      <c r="D19" s="135"/>
      <c r="E19" s="135"/>
      <c r="F19" s="135"/>
      <c r="G19" s="112"/>
      <c r="H19" s="38" t="str">
        <f>IF(ISBLANK(B19),"",INDEX(pl,MATCH(B19,products,0),3))</f>
        <v/>
      </c>
      <c r="I19" s="129" t="str">
        <f t="shared" si="0"/>
        <v/>
      </c>
      <c r="J19" s="129"/>
      <c r="M19" s="131" t="s">
        <v>70</v>
      </c>
      <c r="N19" s="131"/>
      <c r="O19" s="131"/>
      <c r="P19" s="131"/>
      <c r="Q19" s="131"/>
    </row>
    <row r="20" spans="1:17" s="10" customFormat="1" ht="15" customHeight="1" x14ac:dyDescent="0.2">
      <c r="A20" s="41" t="str">
        <f>IF(ISBLANK(B20),"",INDEX(pl,MATCH(B20,products,0),1))</f>
        <v/>
      </c>
      <c r="B20" s="135"/>
      <c r="C20" s="135"/>
      <c r="D20" s="135"/>
      <c r="E20" s="135"/>
      <c r="F20" s="135"/>
      <c r="G20" s="112"/>
      <c r="H20" s="38" t="str">
        <f>IF(ISBLANK(B20),"",INDEX(pl,MATCH(B20,products,0),3))</f>
        <v/>
      </c>
      <c r="I20" s="129" t="str">
        <f t="shared" si="0"/>
        <v/>
      </c>
      <c r="J20" s="129"/>
      <c r="M20" s="132"/>
      <c r="N20" s="132"/>
      <c r="O20" s="132"/>
      <c r="P20" s="132"/>
      <c r="Q20" s="132"/>
    </row>
    <row r="21" spans="1:17" s="10" customFormat="1" ht="15" customHeight="1" x14ac:dyDescent="0.2">
      <c r="A21" s="41" t="str">
        <f>IF(ISBLANK(B21),"",INDEX(pl,MATCH(B21,products,0),1))</f>
        <v/>
      </c>
      <c r="B21" s="135"/>
      <c r="C21" s="135"/>
      <c r="D21" s="135"/>
      <c r="E21" s="135"/>
      <c r="F21" s="135"/>
      <c r="G21" s="112"/>
      <c r="H21" s="38" t="str">
        <f>IF(ISBLANK(B21),"",INDEX(pl,MATCH(B21,products,0),3))</f>
        <v/>
      </c>
      <c r="I21" s="129" t="str">
        <f t="shared" si="0"/>
        <v/>
      </c>
      <c r="J21" s="129"/>
      <c r="M21" s="132"/>
      <c r="N21" s="132"/>
      <c r="O21" s="132"/>
      <c r="P21" s="132"/>
      <c r="Q21" s="132"/>
    </row>
    <row r="22" spans="1:17" s="10" customFormat="1" ht="15" customHeight="1" x14ac:dyDescent="0.2">
      <c r="A22" s="41" t="str">
        <f>IF(ISBLANK(B22),"",INDEX(pl,MATCH(B22,products,0),1))</f>
        <v/>
      </c>
      <c r="B22" s="135"/>
      <c r="C22" s="135"/>
      <c r="D22" s="135"/>
      <c r="E22" s="135"/>
      <c r="F22" s="135"/>
      <c r="G22" s="112"/>
      <c r="H22" s="38" t="str">
        <f>IF(ISBLANK(B22),"",INDEX(pl,MATCH(B22,products,0),3))</f>
        <v/>
      </c>
      <c r="I22" s="129" t="str">
        <f t="shared" si="0"/>
        <v/>
      </c>
      <c r="J22" s="129"/>
      <c r="M22" s="132"/>
      <c r="N22" s="132"/>
      <c r="O22" s="132"/>
      <c r="P22" s="132"/>
      <c r="Q22" s="132"/>
    </row>
    <row r="23" spans="1:17" s="10" customFormat="1" ht="15" customHeight="1" x14ac:dyDescent="0.2">
      <c r="A23" s="41" t="str">
        <f>IF(ISBLANK(B23),"",INDEX(pl,MATCH(B23,products,0),1))</f>
        <v/>
      </c>
      <c r="B23" s="135"/>
      <c r="C23" s="135"/>
      <c r="D23" s="135"/>
      <c r="E23" s="135"/>
      <c r="F23" s="135"/>
      <c r="G23" s="112"/>
      <c r="H23" s="38" t="str">
        <f>IF(ISBLANK(B23),"",INDEX(pl,MATCH(B23,products,0),3))</f>
        <v/>
      </c>
      <c r="I23" s="129" t="str">
        <f t="shared" si="0"/>
        <v/>
      </c>
      <c r="J23" s="129"/>
      <c r="M23" s="132"/>
      <c r="N23" s="132"/>
      <c r="O23" s="132"/>
      <c r="P23" s="132"/>
      <c r="Q23" s="132"/>
    </row>
    <row r="24" spans="1:17" s="10" customFormat="1" ht="15" customHeight="1" x14ac:dyDescent="0.2">
      <c r="A24" s="41" t="str">
        <f>IF(ISBLANK(B24),"",INDEX(pl,MATCH(B24,products,0),1))</f>
        <v/>
      </c>
      <c r="B24" s="135"/>
      <c r="C24" s="135"/>
      <c r="D24" s="135"/>
      <c r="E24" s="135"/>
      <c r="F24" s="135"/>
      <c r="G24" s="112"/>
      <c r="H24" s="38" t="str">
        <f>IF(ISBLANK(B24),"",INDEX(pl,MATCH(B24,products,0),3))</f>
        <v/>
      </c>
      <c r="I24" s="129" t="str">
        <f t="shared" si="0"/>
        <v/>
      </c>
      <c r="J24" s="129"/>
    </row>
    <row r="25" spans="1:17" s="10" customFormat="1" ht="15" customHeight="1" x14ac:dyDescent="0.2">
      <c r="A25" s="41" t="str">
        <f>IF(ISBLANK(B25),"",INDEX(pl,MATCH(B25,products,0),1))</f>
        <v/>
      </c>
      <c r="B25" s="135"/>
      <c r="C25" s="135"/>
      <c r="D25" s="135"/>
      <c r="E25" s="135"/>
      <c r="F25" s="135"/>
      <c r="G25" s="112"/>
      <c r="H25" s="38" t="str">
        <f>IF(ISBLANK(B25),"",INDEX(pl,MATCH(B25,products,0),3))</f>
        <v/>
      </c>
      <c r="I25" s="129" t="str">
        <f t="shared" si="0"/>
        <v/>
      </c>
      <c r="J25" s="129"/>
    </row>
    <row r="26" spans="1:17" s="10" customFormat="1" ht="15" customHeight="1" x14ac:dyDescent="0.2">
      <c r="A26" s="41" t="str">
        <f>IF(ISBLANK(B26),"",INDEX(pl,MATCH(B26,products,0),1))</f>
        <v/>
      </c>
      <c r="B26" s="135"/>
      <c r="C26" s="135"/>
      <c r="D26" s="135"/>
      <c r="E26" s="135"/>
      <c r="F26" s="135"/>
      <c r="G26" s="112"/>
      <c r="H26" s="38" t="str">
        <f>IF(ISBLANK(B26),"",INDEX(pl,MATCH(B26,products,0),3))</f>
        <v/>
      </c>
      <c r="I26" s="129" t="str">
        <f t="shared" si="0"/>
        <v/>
      </c>
      <c r="J26" s="129"/>
    </row>
    <row r="27" spans="1:17" s="10" customFormat="1" ht="15" customHeight="1" x14ac:dyDescent="0.2">
      <c r="A27" s="41" t="str">
        <f>IF(ISBLANK(B27),"",INDEX(pl,MATCH(B27,products,0),1))</f>
        <v/>
      </c>
      <c r="B27" s="135"/>
      <c r="C27" s="135"/>
      <c r="D27" s="135"/>
      <c r="E27" s="135"/>
      <c r="F27" s="135"/>
      <c r="G27" s="112"/>
      <c r="H27" s="38" t="str">
        <f>IF(ISBLANK(B27),"",INDEX(pl,MATCH(B27,products,0),3))</f>
        <v/>
      </c>
      <c r="I27" s="129" t="str">
        <f t="shared" si="0"/>
        <v/>
      </c>
      <c r="J27" s="129"/>
    </row>
    <row r="28" spans="1:17" s="10" customFormat="1" ht="15" customHeight="1" x14ac:dyDescent="0.2">
      <c r="A28" s="41" t="str">
        <f>IF(ISBLANK(B28),"",INDEX(pl,MATCH(B28,products,0),1))</f>
        <v/>
      </c>
      <c r="B28" s="135"/>
      <c r="C28" s="135"/>
      <c r="D28" s="135"/>
      <c r="E28" s="135"/>
      <c r="F28" s="135"/>
      <c r="G28" s="112"/>
      <c r="H28" s="38" t="str">
        <f>IF(ISBLANK(B28),"",INDEX(pl,MATCH(B28,products,0),3))</f>
        <v/>
      </c>
      <c r="I28" s="129" t="str">
        <f t="shared" si="0"/>
        <v/>
      </c>
      <c r="J28" s="129"/>
    </row>
    <row r="29" spans="1:17" s="10" customFormat="1" ht="15" customHeight="1" x14ac:dyDescent="0.2">
      <c r="A29" s="41" t="str">
        <f>IF(ISBLANK(B29),"",INDEX(pl,MATCH(B29,products,0),1))</f>
        <v/>
      </c>
      <c r="B29" s="135"/>
      <c r="C29" s="135"/>
      <c r="D29" s="135"/>
      <c r="E29" s="135"/>
      <c r="F29" s="135"/>
      <c r="G29" s="112"/>
      <c r="H29" s="38" t="str">
        <f>IF(ISBLANK(B29),"",INDEX(pl,MATCH(B29,products,0),3))</f>
        <v/>
      </c>
      <c r="I29" s="129" t="str">
        <f t="shared" si="0"/>
        <v/>
      </c>
      <c r="J29" s="129"/>
    </row>
    <row r="30" spans="1:17" s="10" customFormat="1" ht="15" customHeight="1" x14ac:dyDescent="0.2">
      <c r="A30" s="42" t="str">
        <f>IF(ISBLANK(B30),"",INDEX(pl,MATCH(B30,products,0),1))</f>
        <v/>
      </c>
      <c r="B30" s="157"/>
      <c r="C30" s="157"/>
      <c r="D30" s="157"/>
      <c r="E30" s="157"/>
      <c r="F30" s="157"/>
      <c r="G30" s="113"/>
      <c r="H30" s="39" t="str">
        <f>IF(ISBLANK(B30),"",INDEX(pl,MATCH(B30,products,0),3))</f>
        <v/>
      </c>
      <c r="I30" s="124" t="str">
        <f t="shared" si="0"/>
        <v/>
      </c>
      <c r="J30" s="124"/>
    </row>
    <row r="31" spans="1:17" s="10" customFormat="1" ht="7.5" customHeight="1" x14ac:dyDescent="0.2">
      <c r="A31" s="43"/>
      <c r="B31" s="43"/>
      <c r="C31" s="43"/>
      <c r="D31" s="43"/>
      <c r="E31" s="43"/>
      <c r="F31" s="43"/>
      <c r="G31" s="32"/>
      <c r="H31" s="36"/>
      <c r="I31" s="44"/>
      <c r="J31" s="44"/>
    </row>
    <row r="32" spans="1:17" ht="15" customHeight="1" x14ac:dyDescent="0.25">
      <c r="G32" s="136" t="s">
        <v>12</v>
      </c>
      <c r="H32" s="136"/>
      <c r="I32" s="45" t="str">
        <f>IF($J32=0,"",Settings!$B$29)</f>
        <v>$</v>
      </c>
      <c r="J32" s="48">
        <f>SUM(I11:I30)</f>
        <v>296.25</v>
      </c>
    </row>
    <row r="33" spans="1:10" ht="15" customHeight="1" x14ac:dyDescent="0.25">
      <c r="A33" s="138" t="s">
        <v>7</v>
      </c>
      <c r="B33" s="138"/>
      <c r="C33" s="139" t="s">
        <v>6</v>
      </c>
      <c r="D33" s="140"/>
      <c r="E33" s="141"/>
      <c r="F33" s="11"/>
      <c r="G33" s="136" t="s">
        <v>29</v>
      </c>
      <c r="H33" s="136"/>
      <c r="I33" s="46" t="str">
        <f>IF($J33=0,"",Settings!$B$29)</f>
        <v/>
      </c>
      <c r="J33" s="49">
        <v>0</v>
      </c>
    </row>
    <row r="34" spans="1:10" ht="15" customHeight="1" x14ac:dyDescent="0.25">
      <c r="G34" s="136" t="str">
        <f>Settings!$B$27&amp;" Rate"</f>
        <v>Sales Tax Rate</v>
      </c>
      <c r="H34" s="136"/>
      <c r="I34" s="127">
        <v>0.1</v>
      </c>
      <c r="J34" s="128"/>
    </row>
    <row r="35" spans="1:10" ht="15" customHeight="1" thickBot="1" x14ac:dyDescent="0.3">
      <c r="A35" s="147"/>
      <c r="B35" s="147"/>
      <c r="C35" s="147"/>
      <c r="D35" s="147"/>
      <c r="G35" s="159" t="str">
        <f>Settings!$B$27</f>
        <v>Sales Tax</v>
      </c>
      <c r="H35" s="159"/>
      <c r="I35" s="45" t="str">
        <f>IF($J35=0,"",Settings!$B$29)</f>
        <v>$</v>
      </c>
      <c r="J35" s="48">
        <f>(J32-J33)*I34</f>
        <v>29.625</v>
      </c>
    </row>
    <row r="36" spans="1:10" ht="15" customHeight="1" thickTop="1" x14ac:dyDescent="0.25">
      <c r="A36" s="12"/>
      <c r="B36" s="12"/>
      <c r="C36" s="12"/>
      <c r="D36" s="12"/>
      <c r="G36" s="137" t="s">
        <v>13</v>
      </c>
      <c r="H36" s="137"/>
      <c r="I36" s="50" t="str">
        <f>IF($J36=0,"",Settings!$B$29)</f>
        <v>$</v>
      </c>
      <c r="J36" s="51">
        <f>J32-J33+J35</f>
        <v>325.875</v>
      </c>
    </row>
    <row r="37" spans="1:10" ht="8.25" customHeight="1" x14ac:dyDescent="0.25">
      <c r="A37" s="12"/>
      <c r="B37" s="12"/>
      <c r="C37" s="12"/>
      <c r="D37" s="12"/>
      <c r="G37" s="14"/>
      <c r="H37" s="14"/>
      <c r="I37" s="14"/>
      <c r="J37" s="13"/>
    </row>
    <row r="38" spans="1:10" x14ac:dyDescent="0.25">
      <c r="A38" s="15"/>
      <c r="B38" s="15"/>
      <c r="C38" s="15"/>
      <c r="G38" s="133" t="s">
        <v>8</v>
      </c>
      <c r="H38" s="134"/>
      <c r="I38" s="33" t="s">
        <v>14</v>
      </c>
    </row>
    <row r="39" spans="1:10" x14ac:dyDescent="0.25">
      <c r="A39" s="126" t="str">
        <f>IF(ISBLANK(I39),"",G39&amp;" No.")</f>
        <v>Credit Card No.</v>
      </c>
      <c r="B39" s="126"/>
      <c r="C39" s="125"/>
      <c r="D39" s="125"/>
      <c r="E39" s="125"/>
      <c r="G39" s="133" t="s">
        <v>15</v>
      </c>
      <c r="H39" s="134"/>
      <c r="I39" s="33" t="s">
        <v>14</v>
      </c>
    </row>
    <row r="40" spans="1:10" x14ac:dyDescent="0.25">
      <c r="A40" s="126" t="str">
        <f>IF(ISBLANK(I40),"",G40&amp;" No.")</f>
        <v>Check No.</v>
      </c>
      <c r="B40" s="126"/>
      <c r="C40" s="125"/>
      <c r="D40" s="125"/>
      <c r="E40" s="125"/>
      <c r="F40" s="16"/>
      <c r="G40" s="133" t="s">
        <v>9</v>
      </c>
      <c r="H40" s="134"/>
      <c r="I40" s="33" t="s">
        <v>14</v>
      </c>
    </row>
    <row r="41" spans="1:10" x14ac:dyDescent="0.25">
      <c r="A41" s="126" t="str">
        <f>IF(ISBLANK(I41),"",G41&amp;" No.")</f>
        <v>Money Order No.</v>
      </c>
      <c r="B41" s="126"/>
      <c r="C41" s="125"/>
      <c r="D41" s="125"/>
      <c r="E41" s="125"/>
      <c r="G41" s="133" t="s">
        <v>10</v>
      </c>
      <c r="H41" s="134"/>
      <c r="I41" s="33" t="s">
        <v>14</v>
      </c>
    </row>
    <row r="42" spans="1:10" ht="7.5" customHeight="1" x14ac:dyDescent="0.25"/>
    <row r="43" spans="1:10" x14ac:dyDescent="0.25">
      <c r="A43" s="146" t="str">
        <f>IF(OR(J36&gt;1000000,J36&lt;0),"",IF(J36&lt;1000,"",IF(MOD(J36,1000000)&gt;=100000,INDEX(numbers,TRUNC(MOD(J36,1000000)/100000,0)+1)&amp;" Hundred","")&amp;IF(MOD(J36,100000)&gt;=20000," "&amp;INDEX(tens,TRUNC(MOD(J36,100000)/10000,0)+1)&amp;IF(MOD(MOD(J36,100000),10000)&gt;1000,"-"&amp;INDEX(numbers,TRUNC(MOD(MOD(J36,100000),10000)/1000,0)+1),""),IF(MOD(J36,100000)&gt;=1000," "&amp;INDEX(numbers,TRUNC(MOD(J36,100000)/1000,0)+1),""))&amp;" Thousand") &amp; IF(J36&lt;1,"Zero ",IF(MOD(J36,1000)&gt;=100," "&amp;INDEX(numbers,TRUNC(MOD(J36,1000)/100,0)+1)&amp;" Hundred","")&amp;IF(MOD(J36,100)&gt;=20," "&amp;INDEX(tens,TRUNC(MOD(J36,100)/10,0)+1)&amp;IF(MOD(MOD(J36,100),10)&gt;1,"-"&amp;INDEX(numbers,TRUNC(MOD(MOD(J36,100),10),0)+1),""),IF(MOD(J36,100)&gt;=1," "&amp;INDEX(numbers,TRUNC(MOD(J36,100),0)+1),""))&amp;"")&amp; " and " &amp; IF(MOD(J36,1)&lt;0.01,"NO",ROUND(MOD(J36,1)*100,0)))</f>
        <v xml:space="preserve"> Three Hundred Twenty-Five and 88</v>
      </c>
      <c r="B43" s="146"/>
      <c r="C43" s="146"/>
      <c r="D43" s="146"/>
      <c r="E43" s="146"/>
      <c r="F43" s="146"/>
      <c r="G43" s="146"/>
      <c r="H43" s="146"/>
      <c r="I43" s="146"/>
      <c r="J43" s="146"/>
    </row>
    <row r="44" spans="1:10" ht="5.2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 x14ac:dyDescent="0.25">
      <c r="A45" s="158" t="s">
        <v>22</v>
      </c>
      <c r="B45" s="158"/>
      <c r="C45" s="158"/>
      <c r="D45" s="158"/>
      <c r="E45" s="158"/>
      <c r="F45" s="158"/>
      <c r="G45" s="158"/>
      <c r="H45" s="158"/>
      <c r="I45" s="158"/>
      <c r="J45" s="158"/>
    </row>
    <row r="46" spans="1:10" ht="5.0999999999999996" customHeight="1" x14ac:dyDescent="0.25">
      <c r="A46" s="145"/>
      <c r="B46" s="145"/>
      <c r="C46" s="145"/>
      <c r="D46" s="145"/>
      <c r="E46" s="145"/>
      <c r="F46" s="145"/>
      <c r="G46" s="145"/>
      <c r="H46" s="145"/>
      <c r="I46" s="145"/>
      <c r="J46" s="145"/>
    </row>
    <row r="47" spans="1:10" s="18" customFormat="1" ht="12" x14ac:dyDescent="0.2">
      <c r="A47" s="149" t="str">
        <f>"Should you have any enquiries concerning this receipt, please contact "&amp;Settings!$B$22&amp;" on "&amp;Settings!$B$23</f>
        <v>Should you have any enquiries concerning this receipt, please contact John Doe on 0-000-000-0000</v>
      </c>
      <c r="B47" s="149"/>
      <c r="C47" s="149"/>
      <c r="D47" s="149"/>
      <c r="E47" s="149"/>
      <c r="F47" s="149"/>
      <c r="G47" s="149"/>
      <c r="H47" s="149"/>
      <c r="I47" s="149"/>
      <c r="J47" s="149"/>
    </row>
    <row r="48" spans="1:10" s="18" customFormat="1" ht="12" x14ac:dyDescent="0.2">
      <c r="A48" s="130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8" s="130"/>
      <c r="C48" s="130"/>
      <c r="D48" s="130"/>
      <c r="E48" s="130"/>
      <c r="F48" s="130"/>
      <c r="G48" s="130"/>
      <c r="H48" s="130"/>
      <c r="I48" s="130"/>
      <c r="J48" s="130"/>
    </row>
    <row r="49" spans="1:10" s="18" customFormat="1" ht="12" x14ac:dyDescent="0.2">
      <c r="A49" s="130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9" s="130"/>
      <c r="C49" s="130"/>
      <c r="D49" s="130"/>
      <c r="E49" s="130"/>
      <c r="F49" s="130"/>
      <c r="G49" s="130"/>
      <c r="H49" s="130"/>
      <c r="I49" s="130"/>
      <c r="J49" s="130"/>
    </row>
    <row r="50" spans="1:10" ht="7.5" customHeight="1" x14ac:dyDescent="0.25">
      <c r="A50" s="144"/>
      <c r="B50" s="144"/>
      <c r="C50" s="144"/>
      <c r="D50" s="144"/>
      <c r="E50" s="144"/>
      <c r="F50" s="144"/>
      <c r="G50" s="144"/>
      <c r="H50" s="144"/>
      <c r="I50" s="144"/>
      <c r="J50" s="144"/>
    </row>
    <row r="51" spans="1:10" ht="7.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ht="18.75" x14ac:dyDescent="0.3">
      <c r="A52" s="7" t="s">
        <v>24</v>
      </c>
      <c r="B52" s="4" t="str">
        <f>IF(ISBLANK(B6),"",B6)</f>
        <v>[Name of the person or a company]</v>
      </c>
      <c r="C52" s="55"/>
      <c r="D52" s="55"/>
      <c r="E52" s="55"/>
      <c r="F52" s="55"/>
      <c r="G52" s="55"/>
      <c r="H52" s="55"/>
      <c r="I52" s="55"/>
      <c r="J52" s="56" t="s">
        <v>26</v>
      </c>
    </row>
    <row r="53" spans="1:10" ht="15" customHeight="1" x14ac:dyDescent="0.25">
      <c r="A53" s="7" t="s">
        <v>25</v>
      </c>
      <c r="B53" s="4" t="str">
        <f>IF(ISBLANK(B7),"",B7)</f>
        <v>[Address]</v>
      </c>
    </row>
    <row r="54" spans="1:10" ht="15" customHeight="1" x14ac:dyDescent="0.25">
      <c r="B54" s="4" t="str">
        <f>IF(ISBLANK(B8),"",B8)</f>
        <v>[Address]</v>
      </c>
    </row>
    <row r="55" spans="1:10" ht="15" customHeight="1" x14ac:dyDescent="0.25">
      <c r="C55" s="7"/>
      <c r="G55" s="52" t="str">
        <f>G3</f>
        <v>Date</v>
      </c>
      <c r="H55" s="156">
        <f ca="1">TODAY()</f>
        <v>41522</v>
      </c>
      <c r="I55" s="156"/>
      <c r="J55" s="156"/>
    </row>
    <row r="56" spans="1:10" ht="15" customHeight="1" x14ac:dyDescent="0.25">
      <c r="A56" s="53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C56" s="7"/>
      <c r="G56" s="52" t="str">
        <f>G4</f>
        <v>Receipt #</v>
      </c>
      <c r="H56" s="133" t="str">
        <f>IF(ISBLANK(H4),"",H4)</f>
        <v/>
      </c>
      <c r="I56" s="133"/>
      <c r="J56" s="133"/>
    </row>
    <row r="57" spans="1:10" ht="15" customHeight="1" x14ac:dyDescent="0.25">
      <c r="A57" s="53" t="str">
        <f>"Tel: "&amp;Settings!$B$17&amp;" Fax: "&amp;Settings!$B$18</f>
        <v>Tel: 0-000-000-0000 Fax: 0-000-000-0000</v>
      </c>
    </row>
    <row r="58" spans="1:10" ht="15" customHeight="1" x14ac:dyDescent="0.25">
      <c r="A58" s="54" t="str">
        <f>IF(ISBLANK(Settings!$B$19),"","E-mail: "&amp;Settings!$B$19)</f>
        <v>E-mail: info@yourcompanysite.com</v>
      </c>
      <c r="E58" s="47"/>
      <c r="F58" s="57"/>
      <c r="G58" s="58"/>
      <c r="H58" s="59" t="s">
        <v>23</v>
      </c>
      <c r="I58" s="60" t="str">
        <f>IF($J58=0,"",Settings!$B$29)</f>
        <v>$</v>
      </c>
      <c r="J58" s="61">
        <f>IF(ISBLANK(J36),"",J36)</f>
        <v>325.875</v>
      </c>
    </row>
    <row r="59" spans="1:10" ht="15" customHeight="1" x14ac:dyDescent="0.25">
      <c r="A59" s="54" t="str">
        <f>IF(ISBLANK(Settings!$B$20),"","Web: "&amp;Settings!$B$20)</f>
        <v>Web: www.yourcompanysite.com</v>
      </c>
      <c r="B59" s="11"/>
      <c r="C59" s="11"/>
      <c r="D59" s="11"/>
      <c r="F59" s="11"/>
      <c r="G59" s="11"/>
      <c r="H59" s="11"/>
      <c r="I59" s="11"/>
      <c r="J59" s="9" t="str">
        <f>IF(OR(J36&gt;1000000,J36&lt;0),"",IF(J36&lt;1000,"",IF(MOD(J36,1000000)&gt;=100000,INDEX(numbers,TRUNC(MOD(J36,1000000)/100000,0)+1)&amp;" Hundred","")&amp;IF(MOD(J36,100000)&gt;=20000," "&amp;INDEX(tens,TRUNC(MOD(J36,100000)/10000,0)+1)&amp;IF(MOD(MOD(J36,100000),10000)&gt;1000,"-"&amp;INDEX(numbers,TRUNC(MOD(MOD(J36,100000),10000)/1000,0)+1),""),IF(MOD(J36,100000)&gt;=1000," "&amp;INDEX(numbers,TRUNC(MOD(J36,100000)/1000,0)+1),""))&amp;" Thousand") &amp; IF(J36&lt;1,"Zero ",IF(MOD(J36,1000)&gt;=100," "&amp;INDEX(numbers,TRUNC(MOD(J36,1000)/100,0)+1)&amp;" Hundred","")&amp;IF(MOD(J36,100)&gt;=20," "&amp;INDEX(tens,TRUNC(MOD(J36,100)/10,0)+1)&amp;IF(MOD(MOD(J36,100),10)&gt;1,"-"&amp;INDEX(numbers,TRUNC(MOD(MOD(J36,100),10),0)+1),""),IF(MOD(J36,100)&gt;=1," "&amp;INDEX(numbers,TRUNC(MOD(J36,100),0)+1),""))&amp;"")&amp; " and " &amp; IF(MOD(J36,1)&lt;0.01,"NO",ROUND(MOD(J36,1)*100,0)))</f>
        <v xml:space="preserve"> Three Hundred Twenty-Five and 88</v>
      </c>
    </row>
    <row r="60" spans="1:10" ht="5.0999999999999996" customHeight="1" x14ac:dyDescent="0.25">
      <c r="A60" s="144"/>
      <c r="B60" s="144"/>
      <c r="C60" s="144"/>
      <c r="D60" s="144"/>
      <c r="E60" s="144"/>
      <c r="F60" s="144"/>
      <c r="G60" s="144"/>
      <c r="H60" s="144"/>
      <c r="I60" s="144"/>
      <c r="J60" s="144"/>
    </row>
    <row r="61" spans="1:10" x14ac:dyDescent="0.25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</sheetData>
  <protectedRanges>
    <protectedRange sqref="J34" name="Range2"/>
  </protectedRanges>
  <mergeCells count="76">
    <mergeCell ref="H55:J55"/>
    <mergeCell ref="H56:J56"/>
    <mergeCell ref="G32:H32"/>
    <mergeCell ref="B29:F29"/>
    <mergeCell ref="B30:F30"/>
    <mergeCell ref="A45:J45"/>
    <mergeCell ref="G35:H35"/>
    <mergeCell ref="G41:H41"/>
    <mergeCell ref="A39:B39"/>
    <mergeCell ref="A50:J50"/>
    <mergeCell ref="B19:F19"/>
    <mergeCell ref="B16:F16"/>
    <mergeCell ref="I14:J14"/>
    <mergeCell ref="I15:J15"/>
    <mergeCell ref="I16:J16"/>
    <mergeCell ref="B15:F15"/>
    <mergeCell ref="A61:J61"/>
    <mergeCell ref="B10:F10"/>
    <mergeCell ref="B11:F11"/>
    <mergeCell ref="B12:F12"/>
    <mergeCell ref="B13:F13"/>
    <mergeCell ref="B14:F14"/>
    <mergeCell ref="I13:J13"/>
    <mergeCell ref="B18:F18"/>
    <mergeCell ref="A47:J47"/>
    <mergeCell ref="A49:J49"/>
    <mergeCell ref="A60:J60"/>
    <mergeCell ref="A46:J46"/>
    <mergeCell ref="B21:F21"/>
    <mergeCell ref="B22:F22"/>
    <mergeCell ref="B23:F23"/>
    <mergeCell ref="B24:F24"/>
    <mergeCell ref="I22:J22"/>
    <mergeCell ref="A43:J43"/>
    <mergeCell ref="A35:D35"/>
    <mergeCell ref="G34:H34"/>
    <mergeCell ref="A33:B33"/>
    <mergeCell ref="C33:E33"/>
    <mergeCell ref="G1:J1"/>
    <mergeCell ref="I10:J10"/>
    <mergeCell ref="I11:J11"/>
    <mergeCell ref="I12:J12"/>
    <mergeCell ref="H3:J3"/>
    <mergeCell ref="H4:J4"/>
    <mergeCell ref="B17:F17"/>
    <mergeCell ref="B20:F20"/>
    <mergeCell ref="M19:Q23"/>
    <mergeCell ref="G40:H40"/>
    <mergeCell ref="B25:F25"/>
    <mergeCell ref="B26:F26"/>
    <mergeCell ref="B27:F27"/>
    <mergeCell ref="B28:F28"/>
    <mergeCell ref="I23:J23"/>
    <mergeCell ref="I24:J24"/>
    <mergeCell ref="I25:J25"/>
    <mergeCell ref="G33:H33"/>
    <mergeCell ref="I17:J17"/>
    <mergeCell ref="I20:J20"/>
    <mergeCell ref="I21:J21"/>
    <mergeCell ref="I18:J18"/>
    <mergeCell ref="I19:J19"/>
    <mergeCell ref="A48:J48"/>
    <mergeCell ref="G36:H36"/>
    <mergeCell ref="G38:H38"/>
    <mergeCell ref="G39:H39"/>
    <mergeCell ref="A40:B40"/>
    <mergeCell ref="I30:J30"/>
    <mergeCell ref="C39:E39"/>
    <mergeCell ref="A41:B41"/>
    <mergeCell ref="C41:E41"/>
    <mergeCell ref="I34:J34"/>
    <mergeCell ref="I26:J26"/>
    <mergeCell ref="I27:J27"/>
    <mergeCell ref="I28:J28"/>
    <mergeCell ref="I29:J29"/>
    <mergeCell ref="C40:E40"/>
  </mergeCells>
  <phoneticPr fontId="8" type="noConversion"/>
  <conditionalFormatting sqref="A60:J60 A47:J47 A50:J50">
    <cfRule type="expression" dxfId="27" priority="1" stopIfTrue="1">
      <formula>IF($K$2="No Color",TRUE,FALSE)</formula>
    </cfRule>
    <cfRule type="expression" dxfId="26" priority="2" stopIfTrue="1">
      <formula>IF($K$2="Red",TRUE,FALSE)</formula>
    </cfRule>
    <cfRule type="expression" dxfId="25" priority="3" stopIfTrue="1">
      <formula>IF($K$2="Green",TRUE,FALSE)</formula>
    </cfRule>
  </conditionalFormatting>
  <conditionalFormatting sqref="G1:J1 C52:J52">
    <cfRule type="expression" dxfId="24" priority="4" stopIfTrue="1">
      <formula>IF($K$2="No Color",TRUE,FALSE)</formula>
    </cfRule>
    <cfRule type="expression" dxfId="23" priority="5" stopIfTrue="1">
      <formula>IF($K$2="Red",TRUE,FALSE)</formula>
    </cfRule>
    <cfRule type="expression" dxfId="22" priority="6" stopIfTrue="1">
      <formula>IF($K$2="Green",TRUE,FALSE)</formula>
    </cfRule>
  </conditionalFormatting>
  <conditionalFormatting sqref="B30:G30">
    <cfRule type="expression" dxfId="21" priority="7" stopIfTrue="1">
      <formula>MOD(ROW(),2)=1</formula>
    </cfRule>
  </conditionalFormatting>
  <conditionalFormatting sqref="C39:E39">
    <cfRule type="expression" dxfId="20" priority="8" stopIfTrue="1">
      <formula>IF(ISBLANK($I$39),FALSE,TRUE)</formula>
    </cfRule>
  </conditionalFormatting>
  <conditionalFormatting sqref="C40:E40">
    <cfRule type="expression" dxfId="19" priority="9" stopIfTrue="1">
      <formula>IF(ISBLANK($I$40),FALSE,TRUE)</formula>
    </cfRule>
  </conditionalFormatting>
  <conditionalFormatting sqref="C41:E41">
    <cfRule type="expression" dxfId="18" priority="10" stopIfTrue="1">
      <formula>IF(ISBLANK($I$41),FALSE,TRUE)</formula>
    </cfRule>
  </conditionalFormatting>
  <conditionalFormatting sqref="H11:J30 B11:G29 A11:A30">
    <cfRule type="expression" dxfId="17" priority="11" stopIfTrue="1">
      <formula>MOD(ROW(),2)=1</formula>
    </cfRule>
  </conditionalFormatting>
  <conditionalFormatting sqref="A10:J10">
    <cfRule type="expression" dxfId="16" priority="12" stopIfTrue="1">
      <formula>IF($K$2="No Color",TRUE,FALSE)</formula>
    </cfRule>
    <cfRule type="expression" dxfId="15" priority="13" stopIfTrue="1">
      <formula>IF($K$2="Red",TRUE,FALSE)</formula>
    </cfRule>
    <cfRule type="expression" dxfId="14" priority="14" stopIfTrue="1">
      <formula>IF($K$2="Green",TRUE,FALSE)</formula>
    </cfRule>
  </conditionalFormatting>
  <dataValidations count="1">
    <dataValidation type="list" allowBlank="1" showInputMessage="1" showErrorMessage="1" prompt="Select products from the drop-down list." sqref="B11:F30">
      <formula1>products</formula1>
    </dataValidation>
  </dataValidations>
  <pageMargins left="0.35433070866141736" right="0.35433070866141736" top="0.19685039370078741" bottom="0.19685039370078741" header="0.31496062992125984" footer="0.11811023622047245"/>
  <pageSetup paperSize="9" orientation="portrait" r:id="rId1"/>
  <headerFooter>
    <oddFooter>&amp;L&amp;8Templates by Spreadsheet123.com&amp;R&amp;8© 2013 Spreadsheet123 LTD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showGridLines="0" workbookViewId="0">
      <selection activeCell="AE36" sqref="AE36"/>
    </sheetView>
  </sheetViews>
  <sheetFormatPr defaultRowHeight="15" x14ac:dyDescent="0.25"/>
  <cols>
    <col min="1" max="1" width="10.28515625" style="4" customWidth="1"/>
    <col min="2" max="5" width="9.140625" style="4"/>
    <col min="6" max="6" width="9.85546875" style="4" customWidth="1"/>
    <col min="7" max="7" width="3.28515625" style="4" customWidth="1"/>
    <col min="8" max="8" width="4.5703125" style="4" customWidth="1"/>
    <col min="9" max="9" width="11.7109375" style="4" customWidth="1"/>
    <col min="10" max="10" width="3.5703125" style="4" customWidth="1"/>
    <col min="11" max="11" width="11.7109375" style="4" customWidth="1"/>
    <col min="12" max="13" width="1.7109375" style="4" customWidth="1"/>
    <col min="14" max="14" width="10.28515625" style="4" customWidth="1"/>
    <col min="15" max="18" width="9.140625" style="4"/>
    <col min="19" max="19" width="9.85546875" style="4" customWidth="1"/>
    <col min="20" max="20" width="3.28515625" style="4" customWidth="1"/>
    <col min="21" max="21" width="4.5703125" style="4" customWidth="1"/>
    <col min="22" max="22" width="11.7109375" style="4" customWidth="1"/>
    <col min="23" max="23" width="3.5703125" style="4" customWidth="1"/>
    <col min="24" max="24" width="11.7109375" style="4" customWidth="1"/>
    <col min="25" max="25" width="0" style="4" hidden="1" customWidth="1"/>
    <col min="26" max="16384" width="9.140625" style="4"/>
  </cols>
  <sheetData>
    <row r="1" spans="1:25" ht="31.5" x14ac:dyDescent="0.5">
      <c r="A1" s="34" t="str">
        <f>IF(Settings!$E$5="Enable",Settings!$B$5,"")</f>
        <v>My Company name</v>
      </c>
      <c r="B1" s="62"/>
      <c r="C1" s="62"/>
      <c r="D1" s="62"/>
      <c r="E1" s="62"/>
      <c r="F1" s="3"/>
      <c r="G1" s="1"/>
      <c r="H1" s="167" t="s">
        <v>0</v>
      </c>
      <c r="I1" s="167"/>
      <c r="J1" s="167"/>
      <c r="K1" s="167"/>
      <c r="L1" s="184"/>
      <c r="M1" s="147"/>
      <c r="N1" s="34" t="str">
        <f>IF(Settings!$E$5="Enable",Settings!$B$5,"")</f>
        <v>My Company name</v>
      </c>
      <c r="O1" s="62"/>
      <c r="P1" s="62"/>
      <c r="Q1" s="62"/>
      <c r="R1" s="62"/>
      <c r="S1" s="3"/>
      <c r="T1" s="1"/>
      <c r="U1" s="167" t="s">
        <v>0</v>
      </c>
      <c r="V1" s="167"/>
      <c r="W1" s="167"/>
      <c r="X1" s="167"/>
    </row>
    <row r="2" spans="1:25" ht="15.75" x14ac:dyDescent="0.25">
      <c r="A2" s="35" t="str">
        <f>IF(Settings!$E$6="Enable",Settings!$B$6,"")</f>
        <v>My company slogan</v>
      </c>
      <c r="B2" s="62"/>
      <c r="C2" s="62"/>
      <c r="D2" s="62"/>
      <c r="E2" s="62"/>
      <c r="F2" s="3"/>
      <c r="H2" s="17"/>
      <c r="I2" s="178" t="s">
        <v>132</v>
      </c>
      <c r="J2" s="178"/>
      <c r="K2" s="178"/>
      <c r="L2" s="184"/>
      <c r="M2" s="147"/>
      <c r="N2" s="35" t="str">
        <f>IF(Settings!$E$6="Enable",Settings!$B$6,"")</f>
        <v>My company slogan</v>
      </c>
      <c r="O2" s="62"/>
      <c r="P2" s="62"/>
      <c r="Q2" s="62"/>
      <c r="R2" s="62"/>
      <c r="S2" s="3"/>
      <c r="U2" s="17"/>
      <c r="V2" s="178" t="s">
        <v>133</v>
      </c>
      <c r="W2" s="178"/>
      <c r="X2" s="178"/>
      <c r="Y2" s="5" t="s">
        <v>30</v>
      </c>
    </row>
    <row r="3" spans="1:25" ht="15.75" x14ac:dyDescent="0.25">
      <c r="A3" s="63"/>
      <c r="B3" s="63"/>
      <c r="C3" s="63"/>
      <c r="D3" s="63"/>
      <c r="H3" s="98" t="s">
        <v>68</v>
      </c>
      <c r="I3" s="168">
        <f ca="1">TODAY()</f>
        <v>41522</v>
      </c>
      <c r="J3" s="169"/>
      <c r="K3" s="170"/>
      <c r="L3" s="184"/>
      <c r="M3" s="147"/>
      <c r="N3" s="63"/>
      <c r="O3" s="63"/>
      <c r="P3" s="63"/>
      <c r="Q3" s="63"/>
      <c r="U3" s="98" t="s">
        <v>68</v>
      </c>
      <c r="V3" s="168">
        <f ca="1">IF(ISBLANK($I$3),"",$I$3)</f>
        <v>41522</v>
      </c>
      <c r="W3" s="169"/>
      <c r="X3" s="170"/>
    </row>
    <row r="4" spans="1:25" x14ac:dyDescent="0.25">
      <c r="A4" s="64"/>
      <c r="B4" s="64"/>
      <c r="C4" s="64"/>
      <c r="D4" s="64"/>
      <c r="H4" s="98" t="s">
        <v>21</v>
      </c>
      <c r="I4" s="171"/>
      <c r="J4" s="172"/>
      <c r="K4" s="173"/>
      <c r="L4" s="184"/>
      <c r="M4" s="147"/>
      <c r="N4" s="64"/>
      <c r="O4" s="64"/>
      <c r="P4" s="64"/>
      <c r="Q4" s="64"/>
      <c r="U4" s="98" t="s">
        <v>21</v>
      </c>
      <c r="V4" s="168" t="str">
        <f>IF(ISBLANK($I$4),"",$I$4)</f>
        <v/>
      </c>
      <c r="W4" s="169"/>
      <c r="X4" s="170"/>
    </row>
    <row r="5" spans="1:25" ht="5.0999999999999996" customHeight="1" x14ac:dyDescent="0.25">
      <c r="L5" s="184"/>
      <c r="M5" s="147"/>
    </row>
    <row r="6" spans="1:25" s="17" customFormat="1" ht="15" customHeight="1" x14ac:dyDescent="0.2">
      <c r="A6" s="98" t="s">
        <v>24</v>
      </c>
      <c r="B6" s="99" t="s">
        <v>27</v>
      </c>
      <c r="C6" s="99"/>
      <c r="D6" s="99"/>
      <c r="E6" s="99"/>
      <c r="L6" s="184"/>
      <c r="M6" s="147"/>
      <c r="N6" s="98" t="s">
        <v>24</v>
      </c>
      <c r="O6" s="100" t="str">
        <f>IF(ISBLANK($B$6),"",$B$6)</f>
        <v>[Name of the person or a company]</v>
      </c>
      <c r="P6" s="100"/>
      <c r="Q6" s="100"/>
      <c r="R6" s="100"/>
    </row>
    <row r="7" spans="1:25" s="17" customFormat="1" ht="15" customHeight="1" x14ac:dyDescent="0.2">
      <c r="A7" s="98" t="s">
        <v>25</v>
      </c>
      <c r="B7" s="99" t="s">
        <v>11</v>
      </c>
      <c r="C7" s="99"/>
      <c r="D7" s="99"/>
      <c r="E7" s="99"/>
      <c r="L7" s="184"/>
      <c r="M7" s="147"/>
      <c r="N7" s="98" t="s">
        <v>25</v>
      </c>
      <c r="O7" s="100" t="str">
        <f>IF(ISBLANK($B$7),"",$B$7)</f>
        <v>[Address]</v>
      </c>
      <c r="P7" s="100"/>
      <c r="Q7" s="100"/>
      <c r="R7" s="100"/>
    </row>
    <row r="8" spans="1:25" s="17" customFormat="1" ht="15" customHeight="1" x14ac:dyDescent="0.2">
      <c r="A8" s="101"/>
      <c r="B8" s="99" t="s">
        <v>11</v>
      </c>
      <c r="C8" s="99"/>
      <c r="D8" s="99"/>
      <c r="E8" s="99"/>
      <c r="L8" s="184"/>
      <c r="M8" s="147"/>
      <c r="N8" s="101"/>
      <c r="O8" s="100" t="str">
        <f>IF(ISBLANK($B$8),"",$B$8)</f>
        <v>[Address]</v>
      </c>
      <c r="P8" s="100"/>
      <c r="Q8" s="100"/>
      <c r="R8" s="100"/>
    </row>
    <row r="9" spans="1:25" s="17" customFormat="1" ht="7.5" customHeight="1" x14ac:dyDescent="0.2">
      <c r="L9" s="184"/>
      <c r="M9" s="147"/>
    </row>
    <row r="10" spans="1:25" s="66" customFormat="1" ht="15" customHeight="1" x14ac:dyDescent="0.25">
      <c r="A10" s="94" t="s">
        <v>28</v>
      </c>
      <c r="B10" s="174" t="s">
        <v>1</v>
      </c>
      <c r="C10" s="174"/>
      <c r="D10" s="174"/>
      <c r="E10" s="174"/>
      <c r="F10" s="174"/>
      <c r="G10" s="174"/>
      <c r="H10" s="95" t="s">
        <v>66</v>
      </c>
      <c r="I10" s="95" t="s">
        <v>2</v>
      </c>
      <c r="J10" s="165" t="s">
        <v>3</v>
      </c>
      <c r="K10" s="166"/>
      <c r="L10" s="184"/>
      <c r="M10" s="147"/>
      <c r="N10" s="94" t="s">
        <v>28</v>
      </c>
      <c r="O10" s="174" t="s">
        <v>1</v>
      </c>
      <c r="P10" s="174"/>
      <c r="Q10" s="174"/>
      <c r="R10" s="174"/>
      <c r="S10" s="174"/>
      <c r="T10" s="174"/>
      <c r="U10" s="95" t="s">
        <v>66</v>
      </c>
      <c r="V10" s="95" t="s">
        <v>2</v>
      </c>
      <c r="W10" s="165" t="s">
        <v>3</v>
      </c>
      <c r="X10" s="166"/>
    </row>
    <row r="11" spans="1:25" s="18" customFormat="1" ht="15" customHeight="1" x14ac:dyDescent="0.2">
      <c r="A11" s="106">
        <f>IF(ISBLANK(B11),"",INDEX(pl,MATCH(B11,products,0),1))</f>
        <v>222222</v>
      </c>
      <c r="B11" s="175" t="s">
        <v>120</v>
      </c>
      <c r="C11" s="175"/>
      <c r="D11" s="175"/>
      <c r="E11" s="175"/>
      <c r="F11" s="175"/>
      <c r="G11" s="175"/>
      <c r="H11" s="107">
        <v>2</v>
      </c>
      <c r="I11" s="108">
        <f>IF(ISBLANK(B11),"",INDEX(pl,MATCH(B11,products,0),3))</f>
        <v>22</v>
      </c>
      <c r="J11" s="163">
        <f t="shared" ref="J11:J34" si="0">IF(OR(ISBLANK(H11),H11=0),0,H11*I11)</f>
        <v>44</v>
      </c>
      <c r="K11" s="164"/>
      <c r="L11" s="184"/>
      <c r="M11" s="147"/>
      <c r="N11" s="106">
        <f>IF(ISBLANK($A11),"",$A11)</f>
        <v>222222</v>
      </c>
      <c r="O11" s="186" t="str">
        <f>IF(ISBLANK($B11),"",$B11)</f>
        <v>Product 9</v>
      </c>
      <c r="P11" s="187"/>
      <c r="Q11" s="187"/>
      <c r="R11" s="187"/>
      <c r="S11" s="187"/>
      <c r="T11" s="188"/>
      <c r="U11" s="107">
        <f>IF(ISBLANK($H11),"",$H11)</f>
        <v>2</v>
      </c>
      <c r="V11" s="108">
        <f>IF(ISBLANK($I11),"",$I11)</f>
        <v>22</v>
      </c>
      <c r="W11" s="163">
        <f t="shared" ref="W11:W39" si="1">IF(ISBLANK($J11),"",$J11)</f>
        <v>44</v>
      </c>
      <c r="X11" s="164"/>
    </row>
    <row r="12" spans="1:25" s="18" customFormat="1" ht="15" customHeight="1" x14ac:dyDescent="0.2">
      <c r="A12" s="106">
        <f>IF(ISBLANK(B12),"",INDEX(pl,MATCH(B12,products,0),1))</f>
        <v>112233</v>
      </c>
      <c r="B12" s="175" t="s">
        <v>5</v>
      </c>
      <c r="C12" s="175"/>
      <c r="D12" s="175"/>
      <c r="E12" s="175"/>
      <c r="F12" s="175"/>
      <c r="G12" s="175"/>
      <c r="H12" s="107">
        <v>2</v>
      </c>
      <c r="I12" s="108">
        <f>IF(ISBLANK(B12),"",INDEX(pl,MATCH(B12,products,0),3))</f>
        <v>7</v>
      </c>
      <c r="J12" s="163">
        <f t="shared" si="0"/>
        <v>14</v>
      </c>
      <c r="K12" s="164"/>
      <c r="L12" s="184"/>
      <c r="M12" s="147"/>
      <c r="N12" s="106">
        <f t="shared" ref="N12:N34" si="2">IF(ISBLANK($A12),"",$A12)</f>
        <v>112233</v>
      </c>
      <c r="O12" s="186" t="str">
        <f t="shared" ref="O12:O34" si="3">IF(ISBLANK($B12),"",$B12)</f>
        <v>Product 2</v>
      </c>
      <c r="P12" s="187"/>
      <c r="Q12" s="187"/>
      <c r="R12" s="187"/>
      <c r="S12" s="187"/>
      <c r="T12" s="188"/>
      <c r="U12" s="107">
        <f t="shared" ref="U12:U34" si="4">IF(ISBLANK($H12),"",$H12)</f>
        <v>2</v>
      </c>
      <c r="V12" s="108">
        <f t="shared" ref="V12:V34" si="5">IF(ISBLANK($I12),"",$I12)</f>
        <v>7</v>
      </c>
      <c r="W12" s="163">
        <f t="shared" si="1"/>
        <v>14</v>
      </c>
      <c r="X12" s="164"/>
    </row>
    <row r="13" spans="1:25" s="18" customFormat="1" ht="15" customHeight="1" x14ac:dyDescent="0.2">
      <c r="A13" s="106" t="str">
        <f>IF(ISBLANK(B13),"",INDEX(pl,MATCH(B13,products,0),1))</f>
        <v/>
      </c>
      <c r="B13" s="175"/>
      <c r="C13" s="175"/>
      <c r="D13" s="175"/>
      <c r="E13" s="175"/>
      <c r="F13" s="175"/>
      <c r="G13" s="175"/>
      <c r="H13" s="107"/>
      <c r="I13" s="108" t="str">
        <f>IF(ISBLANK(B13),"",INDEX(pl,MATCH(B13,products,0),3))</f>
        <v/>
      </c>
      <c r="J13" s="163">
        <f t="shared" si="0"/>
        <v>0</v>
      </c>
      <c r="K13" s="164"/>
      <c r="L13" s="184"/>
      <c r="M13" s="147"/>
      <c r="N13" s="106" t="str">
        <f t="shared" si="2"/>
        <v/>
      </c>
      <c r="O13" s="186" t="str">
        <f t="shared" si="3"/>
        <v/>
      </c>
      <c r="P13" s="187"/>
      <c r="Q13" s="187"/>
      <c r="R13" s="187"/>
      <c r="S13" s="187"/>
      <c r="T13" s="188"/>
      <c r="U13" s="107" t="str">
        <f t="shared" si="4"/>
        <v/>
      </c>
      <c r="V13" s="108" t="str">
        <f t="shared" si="5"/>
        <v/>
      </c>
      <c r="W13" s="163">
        <f t="shared" si="1"/>
        <v>0</v>
      </c>
      <c r="X13" s="164"/>
    </row>
    <row r="14" spans="1:25" s="18" customFormat="1" ht="15" customHeight="1" x14ac:dyDescent="0.2">
      <c r="A14" s="106" t="str">
        <f>IF(ISBLANK(B14),"",INDEX(pl,MATCH(B14,products,0),1))</f>
        <v/>
      </c>
      <c r="B14" s="175"/>
      <c r="C14" s="175"/>
      <c r="D14" s="175"/>
      <c r="E14" s="175"/>
      <c r="F14" s="175"/>
      <c r="G14" s="175"/>
      <c r="H14" s="107"/>
      <c r="I14" s="108" t="str">
        <f>IF(ISBLANK(B14),"",INDEX(pl,MATCH(B14,products,0),3))</f>
        <v/>
      </c>
      <c r="J14" s="163">
        <f t="shared" si="0"/>
        <v>0</v>
      </c>
      <c r="K14" s="164"/>
      <c r="L14" s="184"/>
      <c r="M14" s="147"/>
      <c r="N14" s="106" t="str">
        <f t="shared" si="2"/>
        <v/>
      </c>
      <c r="O14" s="186" t="str">
        <f t="shared" si="3"/>
        <v/>
      </c>
      <c r="P14" s="187"/>
      <c r="Q14" s="187"/>
      <c r="R14" s="187"/>
      <c r="S14" s="187"/>
      <c r="T14" s="188"/>
      <c r="U14" s="107" t="str">
        <f t="shared" si="4"/>
        <v/>
      </c>
      <c r="V14" s="108" t="str">
        <f t="shared" si="5"/>
        <v/>
      </c>
      <c r="W14" s="163">
        <f t="shared" si="1"/>
        <v>0</v>
      </c>
      <c r="X14" s="164"/>
    </row>
    <row r="15" spans="1:25" s="18" customFormat="1" ht="15" customHeight="1" x14ac:dyDescent="0.2">
      <c r="A15" s="106" t="str">
        <f>IF(ISBLANK(B15),"",INDEX(pl,MATCH(B15,products,0),1))</f>
        <v/>
      </c>
      <c r="B15" s="175"/>
      <c r="C15" s="175"/>
      <c r="D15" s="175"/>
      <c r="E15" s="175"/>
      <c r="F15" s="175"/>
      <c r="G15" s="175"/>
      <c r="H15" s="107"/>
      <c r="I15" s="108" t="str">
        <f>IF(ISBLANK(B15),"",INDEX(pl,MATCH(B15,products,0),3))</f>
        <v/>
      </c>
      <c r="J15" s="163">
        <f t="shared" si="0"/>
        <v>0</v>
      </c>
      <c r="K15" s="164"/>
      <c r="L15" s="184"/>
      <c r="M15" s="147"/>
      <c r="N15" s="106" t="str">
        <f t="shared" si="2"/>
        <v/>
      </c>
      <c r="O15" s="186" t="str">
        <f t="shared" si="3"/>
        <v/>
      </c>
      <c r="P15" s="187"/>
      <c r="Q15" s="187"/>
      <c r="R15" s="187"/>
      <c r="S15" s="187"/>
      <c r="T15" s="188"/>
      <c r="U15" s="107" t="str">
        <f t="shared" si="4"/>
        <v/>
      </c>
      <c r="V15" s="108" t="str">
        <f t="shared" si="5"/>
        <v/>
      </c>
      <c r="W15" s="163">
        <f t="shared" si="1"/>
        <v>0</v>
      </c>
      <c r="X15" s="164"/>
    </row>
    <row r="16" spans="1:25" s="18" customFormat="1" ht="15" customHeight="1" x14ac:dyDescent="0.2">
      <c r="A16" s="106" t="str">
        <f>IF(ISBLANK(B16),"",INDEX(pl,MATCH(B16,products,0),1))</f>
        <v/>
      </c>
      <c r="B16" s="175"/>
      <c r="C16" s="175"/>
      <c r="D16" s="175"/>
      <c r="E16" s="175"/>
      <c r="F16" s="175"/>
      <c r="G16" s="175"/>
      <c r="H16" s="107"/>
      <c r="I16" s="108" t="str">
        <f>IF(ISBLANK(B16),"",INDEX(pl,MATCH(B16,products,0),3))</f>
        <v/>
      </c>
      <c r="J16" s="163">
        <f t="shared" si="0"/>
        <v>0</v>
      </c>
      <c r="K16" s="164"/>
      <c r="L16" s="184"/>
      <c r="M16" s="147"/>
      <c r="N16" s="106" t="str">
        <f t="shared" si="2"/>
        <v/>
      </c>
      <c r="O16" s="186" t="str">
        <f t="shared" si="3"/>
        <v/>
      </c>
      <c r="P16" s="187"/>
      <c r="Q16" s="187"/>
      <c r="R16" s="187"/>
      <c r="S16" s="187"/>
      <c r="T16" s="188"/>
      <c r="U16" s="107" t="str">
        <f t="shared" si="4"/>
        <v/>
      </c>
      <c r="V16" s="108" t="str">
        <f t="shared" si="5"/>
        <v/>
      </c>
      <c r="W16" s="163">
        <f t="shared" si="1"/>
        <v>0</v>
      </c>
      <c r="X16" s="164"/>
    </row>
    <row r="17" spans="1:31" s="18" customFormat="1" ht="15" customHeight="1" x14ac:dyDescent="0.2">
      <c r="A17" s="106" t="str">
        <f>IF(ISBLANK(B17),"",INDEX(pl,MATCH(B17,products,0),1))</f>
        <v/>
      </c>
      <c r="B17" s="175"/>
      <c r="C17" s="175"/>
      <c r="D17" s="175"/>
      <c r="E17" s="175"/>
      <c r="F17" s="175"/>
      <c r="G17" s="175"/>
      <c r="H17" s="107"/>
      <c r="I17" s="108" t="str">
        <f>IF(ISBLANK(B17),"",INDEX(pl,MATCH(B17,products,0),3))</f>
        <v/>
      </c>
      <c r="J17" s="163">
        <f t="shared" si="0"/>
        <v>0</v>
      </c>
      <c r="K17" s="164"/>
      <c r="L17" s="184"/>
      <c r="M17" s="147"/>
      <c r="N17" s="106" t="str">
        <f t="shared" si="2"/>
        <v/>
      </c>
      <c r="O17" s="186" t="str">
        <f t="shared" si="3"/>
        <v/>
      </c>
      <c r="P17" s="187"/>
      <c r="Q17" s="187"/>
      <c r="R17" s="187"/>
      <c r="S17" s="187"/>
      <c r="T17" s="188"/>
      <c r="U17" s="107" t="str">
        <f t="shared" si="4"/>
        <v/>
      </c>
      <c r="V17" s="108" t="str">
        <f t="shared" si="5"/>
        <v/>
      </c>
      <c r="W17" s="163">
        <f t="shared" si="1"/>
        <v>0</v>
      </c>
      <c r="X17" s="164"/>
    </row>
    <row r="18" spans="1:31" s="18" customFormat="1" ht="15" customHeight="1" x14ac:dyDescent="0.2">
      <c r="A18" s="106" t="str">
        <f>IF(ISBLANK(B18),"",INDEX(pl,MATCH(B18,products,0),1))</f>
        <v/>
      </c>
      <c r="B18" s="175"/>
      <c r="C18" s="175"/>
      <c r="D18" s="175"/>
      <c r="E18" s="175"/>
      <c r="F18" s="175"/>
      <c r="G18" s="175"/>
      <c r="H18" s="107"/>
      <c r="I18" s="108" t="str">
        <f>IF(ISBLANK(B18),"",INDEX(pl,MATCH(B18,products,0),3))</f>
        <v/>
      </c>
      <c r="J18" s="163">
        <f t="shared" si="0"/>
        <v>0</v>
      </c>
      <c r="K18" s="164"/>
      <c r="L18" s="184"/>
      <c r="M18" s="147"/>
      <c r="N18" s="106" t="str">
        <f t="shared" si="2"/>
        <v/>
      </c>
      <c r="O18" s="186" t="str">
        <f t="shared" si="3"/>
        <v/>
      </c>
      <c r="P18" s="187"/>
      <c r="Q18" s="187"/>
      <c r="R18" s="187"/>
      <c r="S18" s="187"/>
      <c r="T18" s="188"/>
      <c r="U18" s="107" t="str">
        <f t="shared" si="4"/>
        <v/>
      </c>
      <c r="V18" s="108" t="str">
        <f t="shared" si="5"/>
        <v/>
      </c>
      <c r="W18" s="163">
        <f t="shared" si="1"/>
        <v>0</v>
      </c>
      <c r="X18" s="164"/>
      <c r="AA18" s="65" t="s">
        <v>69</v>
      </c>
      <c r="AB18" s="65"/>
      <c r="AC18" s="65"/>
      <c r="AD18" s="65"/>
      <c r="AE18" s="65"/>
    </row>
    <row r="19" spans="1:31" s="18" customFormat="1" ht="15" customHeight="1" x14ac:dyDescent="0.2">
      <c r="A19" s="106" t="str">
        <f>IF(ISBLANK(B19),"",INDEX(pl,MATCH(B19,products,0),1))</f>
        <v/>
      </c>
      <c r="B19" s="175"/>
      <c r="C19" s="175"/>
      <c r="D19" s="175"/>
      <c r="E19" s="175"/>
      <c r="F19" s="175"/>
      <c r="G19" s="175"/>
      <c r="H19" s="107"/>
      <c r="I19" s="108" t="str">
        <f>IF(ISBLANK(B19),"",INDEX(pl,MATCH(B19,products,0),3))</f>
        <v/>
      </c>
      <c r="J19" s="163">
        <f t="shared" si="0"/>
        <v>0</v>
      </c>
      <c r="K19" s="164"/>
      <c r="L19" s="184"/>
      <c r="M19" s="147"/>
      <c r="N19" s="106" t="str">
        <f t="shared" si="2"/>
        <v/>
      </c>
      <c r="O19" s="186" t="str">
        <f t="shared" si="3"/>
        <v/>
      </c>
      <c r="P19" s="187"/>
      <c r="Q19" s="187"/>
      <c r="R19" s="187"/>
      <c r="S19" s="187"/>
      <c r="T19" s="188"/>
      <c r="U19" s="107" t="str">
        <f t="shared" si="4"/>
        <v/>
      </c>
      <c r="V19" s="108" t="str">
        <f t="shared" si="5"/>
        <v/>
      </c>
      <c r="W19" s="163">
        <f t="shared" si="1"/>
        <v>0</v>
      </c>
      <c r="X19" s="164"/>
      <c r="AA19" s="131" t="s">
        <v>70</v>
      </c>
      <c r="AB19" s="131"/>
      <c r="AC19" s="131"/>
      <c r="AD19" s="131"/>
      <c r="AE19" s="131"/>
    </row>
    <row r="20" spans="1:31" s="18" customFormat="1" ht="15" customHeight="1" x14ac:dyDescent="0.2">
      <c r="A20" s="106" t="str">
        <f>IF(ISBLANK(B20),"",INDEX(pl,MATCH(B20,products,0),1))</f>
        <v/>
      </c>
      <c r="B20" s="175"/>
      <c r="C20" s="175"/>
      <c r="D20" s="175"/>
      <c r="E20" s="175"/>
      <c r="F20" s="175"/>
      <c r="G20" s="175"/>
      <c r="H20" s="107"/>
      <c r="I20" s="108" t="str">
        <f>IF(ISBLANK(B20),"",INDEX(pl,MATCH(B20,products,0),3))</f>
        <v/>
      </c>
      <c r="J20" s="163">
        <f t="shared" si="0"/>
        <v>0</v>
      </c>
      <c r="K20" s="164"/>
      <c r="L20" s="184"/>
      <c r="M20" s="147"/>
      <c r="N20" s="106" t="str">
        <f t="shared" si="2"/>
        <v/>
      </c>
      <c r="O20" s="186" t="str">
        <f t="shared" si="3"/>
        <v/>
      </c>
      <c r="P20" s="187"/>
      <c r="Q20" s="187"/>
      <c r="R20" s="187"/>
      <c r="S20" s="187"/>
      <c r="T20" s="188"/>
      <c r="U20" s="107" t="str">
        <f t="shared" si="4"/>
        <v/>
      </c>
      <c r="V20" s="108" t="str">
        <f t="shared" si="5"/>
        <v/>
      </c>
      <c r="W20" s="163">
        <f t="shared" si="1"/>
        <v>0</v>
      </c>
      <c r="X20" s="164"/>
      <c r="AA20" s="132"/>
      <c r="AB20" s="132"/>
      <c r="AC20" s="132"/>
      <c r="AD20" s="132"/>
      <c r="AE20" s="132"/>
    </row>
    <row r="21" spans="1:31" s="18" customFormat="1" ht="15" customHeight="1" x14ac:dyDescent="0.2">
      <c r="A21" s="106" t="str">
        <f>IF(ISBLANK(B21),"",INDEX(pl,MATCH(B21,products,0),1))</f>
        <v/>
      </c>
      <c r="B21" s="175"/>
      <c r="C21" s="175"/>
      <c r="D21" s="175"/>
      <c r="E21" s="175"/>
      <c r="F21" s="175"/>
      <c r="G21" s="175"/>
      <c r="H21" s="107"/>
      <c r="I21" s="108" t="str">
        <f>IF(ISBLANK(B21),"",INDEX(pl,MATCH(B21,products,0),3))</f>
        <v/>
      </c>
      <c r="J21" s="163">
        <f t="shared" si="0"/>
        <v>0</v>
      </c>
      <c r="K21" s="164"/>
      <c r="L21" s="184"/>
      <c r="M21" s="147"/>
      <c r="N21" s="106" t="str">
        <f t="shared" si="2"/>
        <v/>
      </c>
      <c r="O21" s="186" t="str">
        <f t="shared" si="3"/>
        <v/>
      </c>
      <c r="P21" s="187"/>
      <c r="Q21" s="187"/>
      <c r="R21" s="187"/>
      <c r="S21" s="187"/>
      <c r="T21" s="188"/>
      <c r="U21" s="107" t="str">
        <f t="shared" si="4"/>
        <v/>
      </c>
      <c r="V21" s="108" t="str">
        <f t="shared" si="5"/>
        <v/>
      </c>
      <c r="W21" s="163">
        <f t="shared" si="1"/>
        <v>0</v>
      </c>
      <c r="X21" s="164"/>
      <c r="AA21" s="132"/>
      <c r="AB21" s="132"/>
      <c r="AC21" s="132"/>
      <c r="AD21" s="132"/>
      <c r="AE21" s="132"/>
    </row>
    <row r="22" spans="1:31" s="18" customFormat="1" ht="15" customHeight="1" x14ac:dyDescent="0.2">
      <c r="A22" s="106" t="str">
        <f>IF(ISBLANK(B22),"",INDEX(pl,MATCH(B22,products,0),1))</f>
        <v/>
      </c>
      <c r="B22" s="175"/>
      <c r="C22" s="175"/>
      <c r="D22" s="175"/>
      <c r="E22" s="175"/>
      <c r="F22" s="175"/>
      <c r="G22" s="175"/>
      <c r="H22" s="107"/>
      <c r="I22" s="108" t="str">
        <f>IF(ISBLANK(B22),"",INDEX(pl,MATCH(B22,products,0),3))</f>
        <v/>
      </c>
      <c r="J22" s="163">
        <f t="shared" si="0"/>
        <v>0</v>
      </c>
      <c r="K22" s="164"/>
      <c r="L22" s="184"/>
      <c r="M22" s="147"/>
      <c r="N22" s="106" t="str">
        <f t="shared" si="2"/>
        <v/>
      </c>
      <c r="O22" s="186" t="str">
        <f t="shared" si="3"/>
        <v/>
      </c>
      <c r="P22" s="187"/>
      <c r="Q22" s="187"/>
      <c r="R22" s="187"/>
      <c r="S22" s="187"/>
      <c r="T22" s="188"/>
      <c r="U22" s="107" t="str">
        <f t="shared" si="4"/>
        <v/>
      </c>
      <c r="V22" s="108" t="str">
        <f t="shared" si="5"/>
        <v/>
      </c>
      <c r="W22" s="163">
        <f t="shared" si="1"/>
        <v>0</v>
      </c>
      <c r="X22" s="164"/>
      <c r="AA22" s="132"/>
      <c r="AB22" s="132"/>
      <c r="AC22" s="132"/>
      <c r="AD22" s="132"/>
      <c r="AE22" s="132"/>
    </row>
    <row r="23" spans="1:31" s="18" customFormat="1" ht="15" customHeight="1" x14ac:dyDescent="0.2">
      <c r="A23" s="106" t="str">
        <f>IF(ISBLANK(B23),"",INDEX(pl,MATCH(B23,products,0),1))</f>
        <v/>
      </c>
      <c r="B23" s="175"/>
      <c r="C23" s="175"/>
      <c r="D23" s="175"/>
      <c r="E23" s="175"/>
      <c r="F23" s="175"/>
      <c r="G23" s="175"/>
      <c r="H23" s="107"/>
      <c r="I23" s="108" t="str">
        <f>IF(ISBLANK(B23),"",INDEX(pl,MATCH(B23,products,0),3))</f>
        <v/>
      </c>
      <c r="J23" s="163">
        <f t="shared" si="0"/>
        <v>0</v>
      </c>
      <c r="K23" s="164"/>
      <c r="L23" s="184"/>
      <c r="M23" s="147"/>
      <c r="N23" s="106" t="str">
        <f t="shared" si="2"/>
        <v/>
      </c>
      <c r="O23" s="186" t="str">
        <f t="shared" si="3"/>
        <v/>
      </c>
      <c r="P23" s="187"/>
      <c r="Q23" s="187"/>
      <c r="R23" s="187"/>
      <c r="S23" s="187"/>
      <c r="T23" s="188"/>
      <c r="U23" s="107" t="str">
        <f t="shared" si="4"/>
        <v/>
      </c>
      <c r="V23" s="108" t="str">
        <f t="shared" si="5"/>
        <v/>
      </c>
      <c r="W23" s="163">
        <f t="shared" si="1"/>
        <v>0</v>
      </c>
      <c r="X23" s="164"/>
      <c r="AA23" s="132"/>
      <c r="AB23" s="132"/>
      <c r="AC23" s="132"/>
      <c r="AD23" s="132"/>
      <c r="AE23" s="132"/>
    </row>
    <row r="24" spans="1:31" s="18" customFormat="1" ht="15" customHeight="1" x14ac:dyDescent="0.2">
      <c r="A24" s="106" t="str">
        <f>IF(ISBLANK(B24),"",INDEX(pl,MATCH(B24,products,0),1))</f>
        <v/>
      </c>
      <c r="B24" s="175"/>
      <c r="C24" s="175"/>
      <c r="D24" s="175"/>
      <c r="E24" s="175"/>
      <c r="F24" s="175"/>
      <c r="G24" s="175"/>
      <c r="H24" s="107"/>
      <c r="I24" s="108" t="str">
        <f>IF(ISBLANK(B24),"",INDEX(pl,MATCH(B24,products,0),3))</f>
        <v/>
      </c>
      <c r="J24" s="163">
        <f t="shared" si="0"/>
        <v>0</v>
      </c>
      <c r="K24" s="164"/>
      <c r="L24" s="184"/>
      <c r="M24" s="147"/>
      <c r="N24" s="106" t="str">
        <f t="shared" si="2"/>
        <v/>
      </c>
      <c r="O24" s="186" t="str">
        <f t="shared" si="3"/>
        <v/>
      </c>
      <c r="P24" s="187"/>
      <c r="Q24" s="187"/>
      <c r="R24" s="187"/>
      <c r="S24" s="187"/>
      <c r="T24" s="188"/>
      <c r="U24" s="107" t="str">
        <f t="shared" si="4"/>
        <v/>
      </c>
      <c r="V24" s="108" t="str">
        <f t="shared" si="5"/>
        <v/>
      </c>
      <c r="W24" s="163">
        <f t="shared" si="1"/>
        <v>0</v>
      </c>
      <c r="X24" s="164"/>
    </row>
    <row r="25" spans="1:31" s="18" customFormat="1" ht="15" customHeight="1" x14ac:dyDescent="0.2">
      <c r="A25" s="106" t="str">
        <f>IF(ISBLANK(B25),"",INDEX(pl,MATCH(B25,products,0),1))</f>
        <v/>
      </c>
      <c r="B25" s="175"/>
      <c r="C25" s="175"/>
      <c r="D25" s="175"/>
      <c r="E25" s="175"/>
      <c r="F25" s="175"/>
      <c r="G25" s="175"/>
      <c r="H25" s="107"/>
      <c r="I25" s="108" t="str">
        <f>IF(ISBLANK(B25),"",INDEX(pl,MATCH(B25,products,0),3))</f>
        <v/>
      </c>
      <c r="J25" s="163">
        <f t="shared" si="0"/>
        <v>0</v>
      </c>
      <c r="K25" s="164"/>
      <c r="L25" s="184"/>
      <c r="M25" s="147"/>
      <c r="N25" s="106" t="str">
        <f t="shared" si="2"/>
        <v/>
      </c>
      <c r="O25" s="186" t="str">
        <f t="shared" si="3"/>
        <v/>
      </c>
      <c r="P25" s="187"/>
      <c r="Q25" s="187"/>
      <c r="R25" s="187"/>
      <c r="S25" s="187"/>
      <c r="T25" s="188"/>
      <c r="U25" s="107" t="str">
        <f t="shared" si="4"/>
        <v/>
      </c>
      <c r="V25" s="108" t="str">
        <f t="shared" si="5"/>
        <v/>
      </c>
      <c r="W25" s="163">
        <f t="shared" si="1"/>
        <v>0</v>
      </c>
      <c r="X25" s="164"/>
    </row>
    <row r="26" spans="1:31" s="18" customFormat="1" ht="15" customHeight="1" x14ac:dyDescent="0.2">
      <c r="A26" s="106" t="str">
        <f>IF(ISBLANK(B26),"",INDEX(pl,MATCH(B26,products,0),1))</f>
        <v/>
      </c>
      <c r="B26" s="175"/>
      <c r="C26" s="175"/>
      <c r="D26" s="175"/>
      <c r="E26" s="175"/>
      <c r="F26" s="175"/>
      <c r="G26" s="175"/>
      <c r="H26" s="107"/>
      <c r="I26" s="108" t="str">
        <f>IF(ISBLANK(B26),"",INDEX(pl,MATCH(B26,products,0),3))</f>
        <v/>
      </c>
      <c r="J26" s="163">
        <f t="shared" si="0"/>
        <v>0</v>
      </c>
      <c r="K26" s="164"/>
      <c r="L26" s="184"/>
      <c r="M26" s="147"/>
      <c r="N26" s="106" t="str">
        <f t="shared" si="2"/>
        <v/>
      </c>
      <c r="O26" s="186" t="str">
        <f t="shared" si="3"/>
        <v/>
      </c>
      <c r="P26" s="187"/>
      <c r="Q26" s="187"/>
      <c r="R26" s="187"/>
      <c r="S26" s="187"/>
      <c r="T26" s="188"/>
      <c r="U26" s="107" t="str">
        <f t="shared" si="4"/>
        <v/>
      </c>
      <c r="V26" s="108" t="str">
        <f t="shared" si="5"/>
        <v/>
      </c>
      <c r="W26" s="163">
        <f t="shared" si="1"/>
        <v>0</v>
      </c>
      <c r="X26" s="164"/>
    </row>
    <row r="27" spans="1:31" s="18" customFormat="1" ht="15" customHeight="1" x14ac:dyDescent="0.2">
      <c r="A27" s="106" t="str">
        <f>IF(ISBLANK(B27),"",INDEX(pl,MATCH(B27,products,0),1))</f>
        <v/>
      </c>
      <c r="B27" s="175"/>
      <c r="C27" s="175"/>
      <c r="D27" s="175"/>
      <c r="E27" s="175"/>
      <c r="F27" s="175"/>
      <c r="G27" s="175"/>
      <c r="H27" s="107"/>
      <c r="I27" s="108" t="str">
        <f>IF(ISBLANK(B27),"",INDEX(pl,MATCH(B27,products,0),3))</f>
        <v/>
      </c>
      <c r="J27" s="163">
        <f t="shared" si="0"/>
        <v>0</v>
      </c>
      <c r="K27" s="164"/>
      <c r="L27" s="184"/>
      <c r="M27" s="147"/>
      <c r="N27" s="106" t="str">
        <f t="shared" si="2"/>
        <v/>
      </c>
      <c r="O27" s="186" t="str">
        <f t="shared" si="3"/>
        <v/>
      </c>
      <c r="P27" s="187"/>
      <c r="Q27" s="187"/>
      <c r="R27" s="187"/>
      <c r="S27" s="187"/>
      <c r="T27" s="188"/>
      <c r="U27" s="107" t="str">
        <f t="shared" si="4"/>
        <v/>
      </c>
      <c r="V27" s="108" t="str">
        <f t="shared" si="5"/>
        <v/>
      </c>
      <c r="W27" s="163">
        <f t="shared" si="1"/>
        <v>0</v>
      </c>
      <c r="X27" s="164"/>
    </row>
    <row r="28" spans="1:31" s="18" customFormat="1" ht="15" customHeight="1" x14ac:dyDescent="0.2">
      <c r="A28" s="106" t="str">
        <f>IF(ISBLANK(B28),"",INDEX(pl,MATCH(B28,products,0),1))</f>
        <v/>
      </c>
      <c r="B28" s="175"/>
      <c r="C28" s="175"/>
      <c r="D28" s="175"/>
      <c r="E28" s="175"/>
      <c r="F28" s="175"/>
      <c r="G28" s="175"/>
      <c r="H28" s="107"/>
      <c r="I28" s="108" t="str">
        <f>IF(ISBLANK(B28),"",INDEX(pl,MATCH(B28,products,0),3))</f>
        <v/>
      </c>
      <c r="J28" s="163">
        <f t="shared" si="0"/>
        <v>0</v>
      </c>
      <c r="K28" s="164"/>
      <c r="L28" s="184"/>
      <c r="M28" s="147"/>
      <c r="N28" s="106" t="str">
        <f t="shared" si="2"/>
        <v/>
      </c>
      <c r="O28" s="186" t="str">
        <f t="shared" si="3"/>
        <v/>
      </c>
      <c r="P28" s="187"/>
      <c r="Q28" s="187"/>
      <c r="R28" s="187"/>
      <c r="S28" s="187"/>
      <c r="T28" s="188"/>
      <c r="U28" s="107" t="str">
        <f t="shared" si="4"/>
        <v/>
      </c>
      <c r="V28" s="108" t="str">
        <f t="shared" si="5"/>
        <v/>
      </c>
      <c r="W28" s="163">
        <f t="shared" si="1"/>
        <v>0</v>
      </c>
      <c r="X28" s="164"/>
    </row>
    <row r="29" spans="1:31" s="18" customFormat="1" ht="15" customHeight="1" x14ac:dyDescent="0.2">
      <c r="A29" s="106" t="str">
        <f>IF(ISBLANK(B29),"",INDEX(pl,MATCH(B29,products,0),1))</f>
        <v/>
      </c>
      <c r="B29" s="175"/>
      <c r="C29" s="175"/>
      <c r="D29" s="175"/>
      <c r="E29" s="175"/>
      <c r="F29" s="175"/>
      <c r="G29" s="175"/>
      <c r="H29" s="107"/>
      <c r="I29" s="108" t="str">
        <f>IF(ISBLANK(B29),"",INDEX(pl,MATCH(B29,products,0),3))</f>
        <v/>
      </c>
      <c r="J29" s="163">
        <f t="shared" si="0"/>
        <v>0</v>
      </c>
      <c r="K29" s="164"/>
      <c r="L29" s="184"/>
      <c r="M29" s="147"/>
      <c r="N29" s="106" t="str">
        <f t="shared" si="2"/>
        <v/>
      </c>
      <c r="O29" s="186" t="str">
        <f t="shared" si="3"/>
        <v/>
      </c>
      <c r="P29" s="187"/>
      <c r="Q29" s="187"/>
      <c r="R29" s="187"/>
      <c r="S29" s="187"/>
      <c r="T29" s="188"/>
      <c r="U29" s="107" t="str">
        <f t="shared" si="4"/>
        <v/>
      </c>
      <c r="V29" s="108" t="str">
        <f t="shared" si="5"/>
        <v/>
      </c>
      <c r="W29" s="163">
        <f t="shared" si="1"/>
        <v>0</v>
      </c>
      <c r="X29" s="164"/>
    </row>
    <row r="30" spans="1:31" s="18" customFormat="1" ht="15" customHeight="1" x14ac:dyDescent="0.2">
      <c r="A30" s="106" t="str">
        <f>IF(ISBLANK(B30),"",INDEX(pl,MATCH(B30,products,0),1))</f>
        <v/>
      </c>
      <c r="B30" s="175"/>
      <c r="C30" s="175"/>
      <c r="D30" s="175"/>
      <c r="E30" s="175"/>
      <c r="F30" s="175"/>
      <c r="G30" s="175"/>
      <c r="H30" s="107"/>
      <c r="I30" s="108" t="str">
        <f>IF(ISBLANK(B30),"",INDEX(pl,MATCH(B30,products,0),3))</f>
        <v/>
      </c>
      <c r="J30" s="163">
        <f t="shared" si="0"/>
        <v>0</v>
      </c>
      <c r="K30" s="164"/>
      <c r="L30" s="184"/>
      <c r="M30" s="147"/>
      <c r="N30" s="106" t="str">
        <f t="shared" si="2"/>
        <v/>
      </c>
      <c r="O30" s="186" t="str">
        <f t="shared" si="3"/>
        <v/>
      </c>
      <c r="P30" s="187"/>
      <c r="Q30" s="187"/>
      <c r="R30" s="187"/>
      <c r="S30" s="187"/>
      <c r="T30" s="188"/>
      <c r="U30" s="107" t="str">
        <f t="shared" si="4"/>
        <v/>
      </c>
      <c r="V30" s="108" t="str">
        <f t="shared" si="5"/>
        <v/>
      </c>
      <c r="W30" s="163">
        <f t="shared" si="1"/>
        <v>0</v>
      </c>
      <c r="X30" s="164"/>
    </row>
    <row r="31" spans="1:31" s="18" customFormat="1" ht="15" customHeight="1" x14ac:dyDescent="0.2">
      <c r="A31" s="106" t="str">
        <f>IF(ISBLANK(B31),"",INDEX(pl,MATCH(B31,products,0),1))</f>
        <v/>
      </c>
      <c r="B31" s="175"/>
      <c r="C31" s="175"/>
      <c r="D31" s="175"/>
      <c r="E31" s="175"/>
      <c r="F31" s="175"/>
      <c r="G31" s="175"/>
      <c r="H31" s="107"/>
      <c r="I31" s="108" t="str">
        <f>IF(ISBLANK(B31),"",INDEX(pl,MATCH(B31,products,0),3))</f>
        <v/>
      </c>
      <c r="J31" s="163">
        <f t="shared" si="0"/>
        <v>0</v>
      </c>
      <c r="K31" s="164"/>
      <c r="L31" s="184"/>
      <c r="M31" s="147"/>
      <c r="N31" s="106" t="str">
        <f t="shared" si="2"/>
        <v/>
      </c>
      <c r="O31" s="186" t="str">
        <f t="shared" si="3"/>
        <v/>
      </c>
      <c r="P31" s="187"/>
      <c r="Q31" s="187"/>
      <c r="R31" s="187"/>
      <c r="S31" s="187"/>
      <c r="T31" s="188"/>
      <c r="U31" s="107" t="str">
        <f t="shared" si="4"/>
        <v/>
      </c>
      <c r="V31" s="108" t="str">
        <f t="shared" si="5"/>
        <v/>
      </c>
      <c r="W31" s="163">
        <f t="shared" si="1"/>
        <v>0</v>
      </c>
      <c r="X31" s="164"/>
    </row>
    <row r="32" spans="1:31" s="18" customFormat="1" ht="15" customHeight="1" x14ac:dyDescent="0.2">
      <c r="A32" s="106" t="str">
        <f>IF(ISBLANK(B32),"",INDEX(pl,MATCH(B32,products,0),1))</f>
        <v/>
      </c>
      <c r="B32" s="175"/>
      <c r="C32" s="175"/>
      <c r="D32" s="175"/>
      <c r="E32" s="175"/>
      <c r="F32" s="175"/>
      <c r="G32" s="175"/>
      <c r="H32" s="107"/>
      <c r="I32" s="108" t="str">
        <f>IF(ISBLANK(B32),"",INDEX(pl,MATCH(B32,products,0),3))</f>
        <v/>
      </c>
      <c r="J32" s="163">
        <f t="shared" si="0"/>
        <v>0</v>
      </c>
      <c r="K32" s="164"/>
      <c r="L32" s="184"/>
      <c r="M32" s="147"/>
      <c r="N32" s="106" t="str">
        <f t="shared" si="2"/>
        <v/>
      </c>
      <c r="O32" s="186" t="str">
        <f t="shared" si="3"/>
        <v/>
      </c>
      <c r="P32" s="187"/>
      <c r="Q32" s="187"/>
      <c r="R32" s="187"/>
      <c r="S32" s="187"/>
      <c r="T32" s="188"/>
      <c r="U32" s="107" t="str">
        <f t="shared" si="4"/>
        <v/>
      </c>
      <c r="V32" s="108" t="str">
        <f t="shared" si="5"/>
        <v/>
      </c>
      <c r="W32" s="163">
        <f t="shared" si="1"/>
        <v>0</v>
      </c>
      <c r="X32" s="164"/>
    </row>
    <row r="33" spans="1:24" s="18" customFormat="1" ht="15" customHeight="1" x14ac:dyDescent="0.2">
      <c r="A33" s="106" t="str">
        <f>IF(ISBLANK(B33),"",INDEX(pl,MATCH(B33,products,0),1))</f>
        <v/>
      </c>
      <c r="B33" s="175"/>
      <c r="C33" s="175"/>
      <c r="D33" s="175"/>
      <c r="E33" s="175"/>
      <c r="F33" s="175"/>
      <c r="G33" s="175"/>
      <c r="H33" s="107"/>
      <c r="I33" s="108" t="str">
        <f>IF(ISBLANK(B33),"",INDEX(pl,MATCH(B33,products,0),3))</f>
        <v/>
      </c>
      <c r="J33" s="163">
        <f t="shared" si="0"/>
        <v>0</v>
      </c>
      <c r="K33" s="164"/>
      <c r="L33" s="184"/>
      <c r="M33" s="147"/>
      <c r="N33" s="106" t="str">
        <f t="shared" si="2"/>
        <v/>
      </c>
      <c r="O33" s="186" t="str">
        <f t="shared" si="3"/>
        <v/>
      </c>
      <c r="P33" s="187"/>
      <c r="Q33" s="187"/>
      <c r="R33" s="187"/>
      <c r="S33" s="187"/>
      <c r="T33" s="188"/>
      <c r="U33" s="107" t="str">
        <f t="shared" si="4"/>
        <v/>
      </c>
      <c r="V33" s="108" t="str">
        <f t="shared" si="5"/>
        <v/>
      </c>
      <c r="W33" s="163">
        <f t="shared" si="1"/>
        <v>0</v>
      </c>
      <c r="X33" s="164"/>
    </row>
    <row r="34" spans="1:24" s="18" customFormat="1" ht="15" customHeight="1" x14ac:dyDescent="0.2">
      <c r="A34" s="109" t="str">
        <f>IF(ISBLANK(B34),"",INDEX(pl,MATCH(B34,products,0),1))</f>
        <v/>
      </c>
      <c r="B34" s="189"/>
      <c r="C34" s="189"/>
      <c r="D34" s="189"/>
      <c r="E34" s="189"/>
      <c r="F34" s="189"/>
      <c r="G34" s="189"/>
      <c r="H34" s="110"/>
      <c r="I34" s="111" t="str">
        <f>IF(ISBLANK(B34),"",INDEX(pl,MATCH(B34,products,0),3))</f>
        <v/>
      </c>
      <c r="J34" s="160">
        <f t="shared" si="0"/>
        <v>0</v>
      </c>
      <c r="K34" s="161"/>
      <c r="L34" s="184"/>
      <c r="M34" s="147"/>
      <c r="N34" s="109" t="str">
        <f t="shared" si="2"/>
        <v/>
      </c>
      <c r="O34" s="190" t="str">
        <f t="shared" si="3"/>
        <v/>
      </c>
      <c r="P34" s="191"/>
      <c r="Q34" s="191"/>
      <c r="R34" s="191"/>
      <c r="S34" s="191"/>
      <c r="T34" s="192"/>
      <c r="U34" s="110" t="str">
        <f t="shared" si="4"/>
        <v/>
      </c>
      <c r="V34" s="111" t="str">
        <f t="shared" si="5"/>
        <v/>
      </c>
      <c r="W34" s="160">
        <f t="shared" si="1"/>
        <v>0</v>
      </c>
      <c r="X34" s="161"/>
    </row>
    <row r="35" spans="1:24" s="96" customFormat="1" ht="14.25" x14ac:dyDescent="0.2">
      <c r="H35" s="136" t="s">
        <v>12</v>
      </c>
      <c r="I35" s="136"/>
      <c r="J35" s="91" t="str">
        <f>IF(ISBLANK($K35),"",Settings!$B$29)</f>
        <v>$</v>
      </c>
      <c r="K35" s="92">
        <f>SUM(J11:J34)</f>
        <v>58</v>
      </c>
      <c r="L35" s="184"/>
      <c r="M35" s="147"/>
      <c r="U35" s="136" t="s">
        <v>12</v>
      </c>
      <c r="V35" s="136"/>
      <c r="W35" s="91" t="str">
        <f t="shared" si="1"/>
        <v>$</v>
      </c>
      <c r="X35" s="93">
        <f>IF(ISBLANK($K35),"",$K35)</f>
        <v>58</v>
      </c>
    </row>
    <row r="36" spans="1:24" s="96" customFormat="1" x14ac:dyDescent="0.25">
      <c r="A36" s="179" t="s">
        <v>7</v>
      </c>
      <c r="B36" s="179"/>
      <c r="C36" s="180"/>
      <c r="D36" s="181"/>
      <c r="E36" s="182"/>
      <c r="F36" s="97"/>
      <c r="G36" s="97"/>
      <c r="H36" s="136" t="s">
        <v>29</v>
      </c>
      <c r="I36" s="136"/>
      <c r="J36" s="89" t="str">
        <f>IF(ISBLANK($K36),"",Settings!$B$29)</f>
        <v>$</v>
      </c>
      <c r="K36" s="90">
        <v>0</v>
      </c>
      <c r="L36" s="184"/>
      <c r="M36" s="147"/>
      <c r="N36" s="179" t="s">
        <v>7</v>
      </c>
      <c r="O36" s="179"/>
      <c r="P36" s="180" t="str">
        <f>IF(ISBLANK(C36),"",C36)</f>
        <v/>
      </c>
      <c r="Q36" s="181"/>
      <c r="R36" s="182"/>
      <c r="S36" s="97"/>
      <c r="T36" s="97"/>
      <c r="U36" s="136" t="s">
        <v>29</v>
      </c>
      <c r="V36" s="136"/>
      <c r="W36" s="91" t="str">
        <f t="shared" si="1"/>
        <v>$</v>
      </c>
      <c r="X36" s="93">
        <f>IF(ISBLANK($K36),"",$K36)</f>
        <v>0</v>
      </c>
    </row>
    <row r="37" spans="1:24" s="96" customFormat="1" ht="14.25" x14ac:dyDescent="0.2">
      <c r="H37" s="136" t="str">
        <f>Settings!$B$27&amp;" Rate"</f>
        <v>Sales Tax Rate</v>
      </c>
      <c r="I37" s="136"/>
      <c r="J37" s="127">
        <v>0.1</v>
      </c>
      <c r="K37" s="128"/>
      <c r="L37" s="184"/>
      <c r="M37" s="147"/>
      <c r="U37" s="136" t="str">
        <f>Settings!$B$27&amp;" Rate"</f>
        <v>Sales Tax Rate</v>
      </c>
      <c r="V37" s="136"/>
      <c r="W37" s="162">
        <f t="shared" si="1"/>
        <v>0.1</v>
      </c>
      <c r="X37" s="162"/>
    </row>
    <row r="38" spans="1:24" s="96" customFormat="1" thickBot="1" x14ac:dyDescent="0.25">
      <c r="A38" s="183"/>
      <c r="B38" s="183"/>
      <c r="C38" s="183"/>
      <c r="D38" s="183"/>
      <c r="H38" s="159" t="str">
        <f>Settings!$B$27</f>
        <v>Sales Tax</v>
      </c>
      <c r="I38" s="159"/>
      <c r="J38" s="78" t="str">
        <f>IF(ISBLANK($K38),"",Settings!$B$29)</f>
        <v>$</v>
      </c>
      <c r="K38" s="93">
        <f>(K35-K36)*J37</f>
        <v>5.8000000000000007</v>
      </c>
      <c r="L38" s="184"/>
      <c r="M38" s="147"/>
      <c r="N38" s="183"/>
      <c r="O38" s="183"/>
      <c r="P38" s="183"/>
      <c r="Q38" s="183"/>
      <c r="U38" s="159" t="str">
        <f>Settings!$B$27</f>
        <v>Sales Tax</v>
      </c>
      <c r="V38" s="159"/>
      <c r="W38" s="91" t="str">
        <f t="shared" si="1"/>
        <v>$</v>
      </c>
      <c r="X38" s="93">
        <f>IF(ISBLANK($K38),"",$K38)</f>
        <v>5.8000000000000007</v>
      </c>
    </row>
    <row r="39" spans="1:24" s="96" customFormat="1" ht="15.75" thickTop="1" x14ac:dyDescent="0.25">
      <c r="A39" s="102"/>
      <c r="B39" s="102"/>
      <c r="C39" s="102"/>
      <c r="D39" s="102"/>
      <c r="H39" s="193" t="s">
        <v>13</v>
      </c>
      <c r="I39" s="193"/>
      <c r="J39" s="77" t="str">
        <f>IF(ISBLANK($K39),"",Settings!$B$29)</f>
        <v>$</v>
      </c>
      <c r="K39" s="114">
        <f>K35-K36+K38</f>
        <v>63.8</v>
      </c>
      <c r="L39" s="184"/>
      <c r="M39" s="147"/>
      <c r="N39" s="102"/>
      <c r="O39" s="102"/>
      <c r="P39" s="102"/>
      <c r="Q39" s="102"/>
      <c r="U39" s="193" t="s">
        <v>13</v>
      </c>
      <c r="V39" s="193"/>
      <c r="W39" s="115" t="str">
        <f t="shared" si="1"/>
        <v>$</v>
      </c>
      <c r="X39" s="114">
        <f>IF(ISBLANK($K39),"",$K39)</f>
        <v>63.8</v>
      </c>
    </row>
    <row r="40" spans="1:24" s="96" customFormat="1" ht="8.25" customHeight="1" x14ac:dyDescent="0.25">
      <c r="A40" s="102"/>
      <c r="B40" s="102"/>
      <c r="C40" s="102"/>
      <c r="D40" s="102"/>
      <c r="H40" s="14"/>
      <c r="I40" s="14"/>
      <c r="J40" s="14"/>
      <c r="K40" s="13"/>
      <c r="L40" s="184"/>
      <c r="M40" s="147"/>
      <c r="N40" s="102"/>
      <c r="O40" s="102"/>
      <c r="P40" s="102"/>
      <c r="Q40" s="102"/>
      <c r="U40" s="14"/>
      <c r="V40" s="14"/>
      <c r="W40" s="14"/>
      <c r="X40" s="13"/>
    </row>
    <row r="41" spans="1:24" s="96" customFormat="1" ht="15" customHeight="1" x14ac:dyDescent="0.2">
      <c r="A41" s="178" t="str">
        <f>IF(OR(K39&gt;1000000,K39&lt;0),"",IF(K39&lt;1000,"",IF(MOD(K39,1000000)&gt;=100000,INDEX(numbers,TRUNC(MOD(K39,1000000)/100000,0)+1)&amp;" Hundred","")&amp;IF(MOD(K39,100000)&gt;=20000," "&amp;INDEX(tens,TRUNC(MOD(K39,100000)/10000,0)+1)&amp;IF(MOD(MOD(K39,100000),10000)&gt;1000,"-"&amp;INDEX(numbers,TRUNC(MOD(MOD(K39,100000),10000)/1000,0)+1),""),IF(MOD(K39,100000)&gt;=1000," "&amp;INDEX(numbers,TRUNC(MOD(K39,100000)/1000,0)+1),""))&amp;" Thousand") &amp; IF(K39&lt;1,"Zero ",IF(MOD(K39,1000)&gt;=100," "&amp;INDEX(numbers,TRUNC(MOD(K39,1000)/100,0)+1)&amp;" Hundred","")&amp;IF(MOD(K39,100)&gt;=20," "&amp;INDEX(tens,TRUNC(MOD(K39,100)/10,0)+1)&amp;IF(MOD(MOD(K39,100),10)&gt;1,"-"&amp;INDEX(numbers,TRUNC(MOD(MOD(K39,100),10),0)+1),""),IF(MOD(K39,100)&gt;=1," "&amp;INDEX(numbers,TRUNC(MOD(K39,100),0)+1),""))&amp;"")&amp; " and " &amp; IF(MOD(K39,1)&lt;0.01,"NO",ROUND(MOD(K39,1)*100,0)))</f>
        <v xml:space="preserve"> Sixty-Three and 80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84"/>
      <c r="M41" s="147"/>
      <c r="N41" s="178" t="str">
        <f>IF(ISBLANK(A41),"",A41)</f>
        <v xml:space="preserve"> Sixty-Three and 80</v>
      </c>
      <c r="O41" s="178"/>
      <c r="P41" s="178"/>
      <c r="Q41" s="178"/>
      <c r="R41" s="178"/>
      <c r="S41" s="178"/>
      <c r="T41" s="178"/>
      <c r="U41" s="178"/>
      <c r="V41" s="178"/>
      <c r="W41" s="178"/>
      <c r="X41" s="178"/>
    </row>
    <row r="42" spans="1:24" s="96" customFormat="1" ht="8.25" customHeight="1" x14ac:dyDescent="0.25">
      <c r="A42" s="102"/>
      <c r="B42" s="102"/>
      <c r="C42" s="102"/>
      <c r="D42" s="102"/>
      <c r="H42" s="14"/>
      <c r="I42" s="14"/>
      <c r="J42" s="14"/>
      <c r="K42" s="13"/>
      <c r="L42" s="184"/>
      <c r="M42" s="147"/>
      <c r="N42" s="102"/>
      <c r="O42" s="102"/>
      <c r="P42" s="102"/>
      <c r="Q42" s="102"/>
      <c r="U42" s="14"/>
      <c r="V42" s="14"/>
      <c r="W42" s="14"/>
      <c r="X42" s="13"/>
    </row>
    <row r="43" spans="1:24" s="96" customFormat="1" x14ac:dyDescent="0.25">
      <c r="A43" s="103"/>
      <c r="B43" s="103"/>
      <c r="C43" s="103"/>
      <c r="H43" s="96" t="s">
        <v>8</v>
      </c>
      <c r="J43" s="104"/>
      <c r="L43" s="184"/>
      <c r="M43" s="147"/>
      <c r="N43" s="103"/>
      <c r="O43" s="103"/>
      <c r="P43" s="103"/>
      <c r="U43" s="96" t="s">
        <v>8</v>
      </c>
      <c r="W43" s="104" t="str">
        <f>IF(ISBLANK(J43),"",J43)</f>
        <v/>
      </c>
    </row>
    <row r="44" spans="1:24" s="96" customFormat="1" ht="14.25" x14ac:dyDescent="0.2">
      <c r="A44" s="126" t="str">
        <f>IF(ISBLANK(J44),"",H44&amp;" No.")</f>
        <v>Credit Card No.</v>
      </c>
      <c r="B44" s="126"/>
      <c r="C44" s="125"/>
      <c r="D44" s="125"/>
      <c r="E44" s="125"/>
      <c r="H44" s="96" t="s">
        <v>15</v>
      </c>
      <c r="J44" s="104" t="s">
        <v>14</v>
      </c>
      <c r="L44" s="184"/>
      <c r="M44" s="147"/>
      <c r="N44" s="194" t="str">
        <f>A44</f>
        <v>Credit Card No.</v>
      </c>
      <c r="O44" s="194"/>
      <c r="P44" s="125"/>
      <c r="Q44" s="125"/>
      <c r="R44" s="125"/>
      <c r="U44" s="96" t="s">
        <v>15</v>
      </c>
      <c r="W44" s="104" t="str">
        <f>IF(ISBLANK(J44),"",J44)</f>
        <v>x</v>
      </c>
    </row>
    <row r="45" spans="1:24" s="96" customFormat="1" ht="14.25" x14ac:dyDescent="0.2">
      <c r="A45" s="126" t="str">
        <f>IF(ISBLANK(J45),"",H45&amp;" No.")</f>
        <v>Check No.</v>
      </c>
      <c r="B45" s="126"/>
      <c r="C45" s="125"/>
      <c r="D45" s="125"/>
      <c r="E45" s="125"/>
      <c r="F45" s="91"/>
      <c r="H45" s="96" t="s">
        <v>9</v>
      </c>
      <c r="J45" s="104" t="s">
        <v>14</v>
      </c>
      <c r="K45" s="96" t="s">
        <v>134</v>
      </c>
      <c r="L45" s="184"/>
      <c r="M45" s="147"/>
      <c r="N45" s="194" t="str">
        <f>A45</f>
        <v>Check No.</v>
      </c>
      <c r="O45" s="194"/>
      <c r="P45" s="125"/>
      <c r="Q45" s="125"/>
      <c r="R45" s="125"/>
      <c r="S45" s="91"/>
      <c r="U45" s="96" t="s">
        <v>9</v>
      </c>
      <c r="W45" s="104" t="str">
        <f>IF(ISBLANK(J45),"",J45)</f>
        <v>x</v>
      </c>
    </row>
    <row r="46" spans="1:24" s="96" customFormat="1" ht="14.25" x14ac:dyDescent="0.2">
      <c r="A46" s="126" t="str">
        <f>IF(ISBLANK(J46),"",H46&amp;" No.")</f>
        <v>Money Order No.</v>
      </c>
      <c r="B46" s="126"/>
      <c r="C46" s="125"/>
      <c r="D46" s="125"/>
      <c r="E46" s="125"/>
      <c r="H46" s="96" t="s">
        <v>10</v>
      </c>
      <c r="J46" s="104" t="s">
        <v>14</v>
      </c>
      <c r="L46" s="184"/>
      <c r="M46" s="147"/>
      <c r="N46" s="194" t="str">
        <f>A46</f>
        <v>Money Order No.</v>
      </c>
      <c r="O46" s="194"/>
      <c r="P46" s="125"/>
      <c r="Q46" s="125"/>
      <c r="R46" s="125"/>
      <c r="U46" s="96" t="s">
        <v>10</v>
      </c>
      <c r="W46" s="104" t="str">
        <f>IF(ISBLANK(J46),"",J46)</f>
        <v>x</v>
      </c>
    </row>
    <row r="47" spans="1:24" s="96" customFormat="1" ht="10.5" customHeight="1" x14ac:dyDescent="0.2">
      <c r="L47" s="184"/>
      <c r="M47" s="147"/>
    </row>
    <row r="48" spans="1:24" s="96" customFormat="1" ht="7.5" customHeight="1" x14ac:dyDescent="0.2">
      <c r="L48" s="184"/>
      <c r="M48" s="147"/>
    </row>
    <row r="49" spans="1:24" s="96" customFormat="1" ht="18" customHeight="1" x14ac:dyDescent="0.2">
      <c r="A49" s="185" t="s">
        <v>22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4"/>
      <c r="M49" s="147"/>
      <c r="N49" s="185" t="s">
        <v>22</v>
      </c>
      <c r="O49" s="185"/>
      <c r="P49" s="185"/>
      <c r="Q49" s="185"/>
      <c r="R49" s="185"/>
      <c r="S49" s="185"/>
      <c r="T49" s="185"/>
      <c r="U49" s="185"/>
      <c r="V49" s="185"/>
      <c r="W49" s="185"/>
      <c r="X49" s="185"/>
    </row>
    <row r="50" spans="1:24" s="96" customFormat="1" ht="15" customHeight="1" x14ac:dyDescent="0.2">
      <c r="A50" s="177" t="str">
        <f>"Should you have any enquiries concerning this receipt, please contact "&amp;Settings!$B$22&amp;" on "&amp;Settings!$B$23</f>
        <v>Should you have any enquiries concerning this receipt, please contact John Doe on 0-000-000-0000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84"/>
      <c r="M50" s="147"/>
      <c r="N50" s="177" t="str">
        <f>"Should you have any enquiries concerning this receipt, please contact "&amp;Settings!$B$22&amp;" on "&amp;Settings!$B$23</f>
        <v>Should you have any enquiries concerning this receipt, please contact John Doe on 0-000-000-0000</v>
      </c>
      <c r="O50" s="177"/>
      <c r="P50" s="177"/>
      <c r="Q50" s="177"/>
      <c r="R50" s="177"/>
      <c r="S50" s="177"/>
      <c r="T50" s="177"/>
      <c r="U50" s="177"/>
      <c r="V50" s="177"/>
      <c r="W50" s="177"/>
      <c r="X50" s="177"/>
    </row>
    <row r="51" spans="1:24" s="105" customFormat="1" ht="12" x14ac:dyDescent="0.2">
      <c r="A51" s="176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84"/>
      <c r="M51" s="147"/>
      <c r="N51" s="176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O51" s="176"/>
      <c r="P51" s="176"/>
      <c r="Q51" s="176"/>
      <c r="R51" s="176"/>
      <c r="S51" s="176"/>
      <c r="T51" s="176"/>
      <c r="U51" s="176"/>
      <c r="V51" s="176"/>
      <c r="W51" s="176"/>
      <c r="X51" s="176"/>
    </row>
    <row r="52" spans="1:24" s="105" customFormat="1" ht="12" x14ac:dyDescent="0.2">
      <c r="A52" s="176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84"/>
      <c r="M52" s="147"/>
      <c r="N52" s="176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O52" s="176"/>
      <c r="P52" s="176"/>
      <c r="Q52" s="176"/>
      <c r="R52" s="176"/>
      <c r="S52" s="176"/>
      <c r="T52" s="176"/>
      <c r="U52" s="176"/>
      <c r="V52" s="176"/>
      <c r="W52" s="176"/>
      <c r="X52" s="176"/>
    </row>
  </sheetData>
  <mergeCells count="151">
    <mergeCell ref="N51:X51"/>
    <mergeCell ref="N52:X52"/>
    <mergeCell ref="N46:O46"/>
    <mergeCell ref="P46:R46"/>
    <mergeCell ref="A41:K41"/>
    <mergeCell ref="N41:X41"/>
    <mergeCell ref="N49:X49"/>
    <mergeCell ref="N50:X50"/>
    <mergeCell ref="H39:I39"/>
    <mergeCell ref="U39:V39"/>
    <mergeCell ref="N44:O44"/>
    <mergeCell ref="P44:R44"/>
    <mergeCell ref="A45:B45"/>
    <mergeCell ref="C45:E45"/>
    <mergeCell ref="N45:O45"/>
    <mergeCell ref="P45:R45"/>
    <mergeCell ref="N36:O36"/>
    <mergeCell ref="P36:R36"/>
    <mergeCell ref="U36:V36"/>
    <mergeCell ref="U37:V37"/>
    <mergeCell ref="N38:Q38"/>
    <mergeCell ref="U38:V38"/>
    <mergeCell ref="O29:T29"/>
    <mergeCell ref="O30:T30"/>
    <mergeCell ref="O31:T31"/>
    <mergeCell ref="O32:T32"/>
    <mergeCell ref="O33:T33"/>
    <mergeCell ref="B34:G34"/>
    <mergeCell ref="O34:T34"/>
    <mergeCell ref="J32:K32"/>
    <mergeCell ref="J33:K33"/>
    <mergeCell ref="J34:K34"/>
    <mergeCell ref="O23:T23"/>
    <mergeCell ref="O24:T24"/>
    <mergeCell ref="O25:T25"/>
    <mergeCell ref="O26:T26"/>
    <mergeCell ref="O27:T27"/>
    <mergeCell ref="O28:T28"/>
    <mergeCell ref="O17:T17"/>
    <mergeCell ref="O18:T18"/>
    <mergeCell ref="O19:T19"/>
    <mergeCell ref="O20:T20"/>
    <mergeCell ref="O21:T21"/>
    <mergeCell ref="O22:T22"/>
    <mergeCell ref="J15:K15"/>
    <mergeCell ref="O12:T12"/>
    <mergeCell ref="O13:T13"/>
    <mergeCell ref="O14:T14"/>
    <mergeCell ref="O15:T15"/>
    <mergeCell ref="O16:T16"/>
    <mergeCell ref="U1:X1"/>
    <mergeCell ref="I2:K2"/>
    <mergeCell ref="A49:K49"/>
    <mergeCell ref="J10:K10"/>
    <mergeCell ref="J11:K11"/>
    <mergeCell ref="J12:K12"/>
    <mergeCell ref="J13:K13"/>
    <mergeCell ref="O10:T10"/>
    <mergeCell ref="O11:T11"/>
    <mergeCell ref="J14:K14"/>
    <mergeCell ref="V2:X2"/>
    <mergeCell ref="V3:X3"/>
    <mergeCell ref="H37:I37"/>
    <mergeCell ref="H38:I38"/>
    <mergeCell ref="A36:B36"/>
    <mergeCell ref="C36:E36"/>
    <mergeCell ref="A38:D38"/>
    <mergeCell ref="V4:X4"/>
    <mergeCell ref="L1:L52"/>
    <mergeCell ref="M1:M52"/>
    <mergeCell ref="A51:K51"/>
    <mergeCell ref="A52:K52"/>
    <mergeCell ref="A44:B44"/>
    <mergeCell ref="C44:E44"/>
    <mergeCell ref="A46:B46"/>
    <mergeCell ref="C46:E46"/>
    <mergeCell ref="A50:K50"/>
    <mergeCell ref="B28:G28"/>
    <mergeCell ref="B29:G29"/>
    <mergeCell ref="B30:G30"/>
    <mergeCell ref="B31:G31"/>
    <mergeCell ref="B32:G32"/>
    <mergeCell ref="H36:I36"/>
    <mergeCell ref="B33:G33"/>
    <mergeCell ref="H35:I35"/>
    <mergeCell ref="B22:G22"/>
    <mergeCell ref="B23:G23"/>
    <mergeCell ref="B24:G24"/>
    <mergeCell ref="B25:G25"/>
    <mergeCell ref="B26:G26"/>
    <mergeCell ref="B27:G27"/>
    <mergeCell ref="B16:G16"/>
    <mergeCell ref="B17:G17"/>
    <mergeCell ref="B18:G18"/>
    <mergeCell ref="B19:G19"/>
    <mergeCell ref="B20:G20"/>
    <mergeCell ref="B21:G21"/>
    <mergeCell ref="H1:K1"/>
    <mergeCell ref="AA19:AE23"/>
    <mergeCell ref="I3:K3"/>
    <mergeCell ref="I4:K4"/>
    <mergeCell ref="B10:G10"/>
    <mergeCell ref="B11:G11"/>
    <mergeCell ref="B12:G12"/>
    <mergeCell ref="B13:G13"/>
    <mergeCell ref="B14:G14"/>
    <mergeCell ref="B15:G15"/>
    <mergeCell ref="J20:K20"/>
    <mergeCell ref="J21:K21"/>
    <mergeCell ref="J22:K22"/>
    <mergeCell ref="J23:K23"/>
    <mergeCell ref="J16:K16"/>
    <mergeCell ref="J17:K17"/>
    <mergeCell ref="J18:K18"/>
    <mergeCell ref="J19:K19"/>
    <mergeCell ref="W10:X10"/>
    <mergeCell ref="W11:X11"/>
    <mergeCell ref="W12:X12"/>
    <mergeCell ref="W13:X13"/>
    <mergeCell ref="J28:K28"/>
    <mergeCell ref="J29:K29"/>
    <mergeCell ref="J24:K24"/>
    <mergeCell ref="J25:K25"/>
    <mergeCell ref="J26:K26"/>
    <mergeCell ref="J27:K27"/>
    <mergeCell ref="W18:X18"/>
    <mergeCell ref="W19:X19"/>
    <mergeCell ref="W20:X20"/>
    <mergeCell ref="W21:X21"/>
    <mergeCell ref="W14:X14"/>
    <mergeCell ref="W15:X15"/>
    <mergeCell ref="W16:X16"/>
    <mergeCell ref="W17:X17"/>
    <mergeCell ref="W26:X26"/>
    <mergeCell ref="W27:X27"/>
    <mergeCell ref="W28:X28"/>
    <mergeCell ref="W29:X29"/>
    <mergeCell ref="W22:X22"/>
    <mergeCell ref="W23:X23"/>
    <mergeCell ref="W24:X24"/>
    <mergeCell ref="W25:X25"/>
    <mergeCell ref="W34:X34"/>
    <mergeCell ref="J37:K37"/>
    <mergeCell ref="W37:X37"/>
    <mergeCell ref="W30:X30"/>
    <mergeCell ref="W31:X31"/>
    <mergeCell ref="W32:X32"/>
    <mergeCell ref="W33:X33"/>
    <mergeCell ref="J30:K30"/>
    <mergeCell ref="J31:K31"/>
    <mergeCell ref="U35:V35"/>
  </mergeCells>
  <phoneticPr fontId="8" type="noConversion"/>
  <conditionalFormatting sqref="A50:K50 N50:X50">
    <cfRule type="expression" dxfId="13" priority="1" stopIfTrue="1">
      <formula>IF($Y$2="No Color",TRUE,FALSE)</formula>
    </cfRule>
    <cfRule type="expression" dxfId="12" priority="2" stopIfTrue="1">
      <formula>IF($Y$2="Red",TRUE,FALSE)</formula>
    </cfRule>
    <cfRule type="expression" dxfId="11" priority="3" stopIfTrue="1">
      <formula>IF($Y$2="Green",TRUE,FALSE)</formula>
    </cfRule>
  </conditionalFormatting>
  <conditionalFormatting sqref="N11:W34 A11:J34">
    <cfRule type="expression" dxfId="10" priority="4" stopIfTrue="1">
      <formula>MOD(ROW(),2)=1</formula>
    </cfRule>
  </conditionalFormatting>
  <conditionalFormatting sqref="A10:I10 N10:V10">
    <cfRule type="expression" dxfId="9" priority="5" stopIfTrue="1">
      <formula>IF($Y$2="No Color",TRUE,FALSE)</formula>
    </cfRule>
    <cfRule type="expression" dxfId="8" priority="6" stopIfTrue="1">
      <formula>IF($Y$2="Red",TRUE,FALSE)</formula>
    </cfRule>
    <cfRule type="expression" dxfId="7" priority="7" stopIfTrue="1">
      <formula>IF($Y$2="Green",TRUE,FALSE)</formula>
    </cfRule>
  </conditionalFormatting>
  <conditionalFormatting sqref="U1:X1 H1:K1">
    <cfRule type="expression" dxfId="6" priority="8" stopIfTrue="1">
      <formula>IF($Y$2="No Color",TRUE,FALSE)</formula>
    </cfRule>
    <cfRule type="expression" dxfId="5" priority="9" stopIfTrue="1">
      <formula>IF($Y$2="Red",TRUE,FALSE)</formula>
    </cfRule>
    <cfRule type="expression" dxfId="4" priority="10" stopIfTrue="1">
      <formula>IF($Y$2="Green",TRUE,FALSE)</formula>
    </cfRule>
  </conditionalFormatting>
  <conditionalFormatting sqref="C44:E44 P44:R44">
    <cfRule type="expression" dxfId="3" priority="11" stopIfTrue="1">
      <formula>IF(ISBLANK($J$44),FALSE,TRUE)</formula>
    </cfRule>
  </conditionalFormatting>
  <conditionalFormatting sqref="C45:E45 P45:R45">
    <cfRule type="expression" dxfId="2" priority="12" stopIfTrue="1">
      <formula>IF(ISBLANK($J$45),FALSE,TRUE)</formula>
    </cfRule>
  </conditionalFormatting>
  <conditionalFormatting sqref="C46:E46 P46:R46">
    <cfRule type="expression" dxfId="1" priority="13" stopIfTrue="1">
      <formula>IF(ISBLANK($J$46),FALSE,TRUE)</formula>
    </cfRule>
  </conditionalFormatting>
  <dataValidations count="1">
    <dataValidation type="list" allowBlank="1" showInputMessage="1" showErrorMessage="1" prompt="Select products from the drop-down list." sqref="B11:G34">
      <formula1>products</formula1>
    </dataValidation>
  </dataValidations>
  <pageMargins left="0.19685039370078741" right="0.19685039370078741" top="0.19685039370078741" bottom="0.19685039370078741" header="0.51181102362204722" footer="0.11811023622047245"/>
  <pageSetup paperSize="9" scale="77" orientation="landscape" r:id="rId1"/>
  <headerFooter alignWithMargins="0">
    <oddFooter>&amp;L&amp;8Templates by Spreadsheet123.com&amp;R&amp;8© 2013 Spreadsheet123 LTD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showGridLines="0" workbookViewId="0">
      <selection activeCell="A2" sqref="A1:C65536"/>
    </sheetView>
  </sheetViews>
  <sheetFormatPr defaultRowHeight="15" x14ac:dyDescent="0.25"/>
  <cols>
    <col min="1" max="1" width="13.85546875" style="87" customWidth="1"/>
    <col min="2" max="2" width="62.5703125" style="87" customWidth="1"/>
    <col min="3" max="3" width="12.42578125" style="88" customWidth="1"/>
    <col min="4" max="16384" width="9.140625" style="86"/>
  </cols>
  <sheetData>
    <row r="1" spans="1:3" s="79" customFormat="1" ht="30" customHeight="1" x14ac:dyDescent="0.4">
      <c r="A1" s="195" t="s">
        <v>111</v>
      </c>
      <c r="B1" s="196"/>
      <c r="C1" s="197"/>
    </row>
    <row r="2" spans="1:3" s="83" customFormat="1" ht="18" customHeight="1" x14ac:dyDescent="0.25">
      <c r="A2" s="80" t="s">
        <v>112</v>
      </c>
      <c r="B2" s="81" t="s">
        <v>1</v>
      </c>
      <c r="C2" s="82" t="s">
        <v>113</v>
      </c>
    </row>
    <row r="3" spans="1:3" x14ac:dyDescent="0.25">
      <c r="A3" s="84">
        <v>223311</v>
      </c>
      <c r="B3" s="84" t="s">
        <v>4</v>
      </c>
      <c r="C3" s="85">
        <v>5</v>
      </c>
    </row>
    <row r="4" spans="1:3" x14ac:dyDescent="0.25">
      <c r="A4" s="84">
        <v>112233</v>
      </c>
      <c r="B4" s="84" t="s">
        <v>5</v>
      </c>
      <c r="C4" s="85">
        <v>7</v>
      </c>
    </row>
    <row r="5" spans="1:3" x14ac:dyDescent="0.25">
      <c r="A5" s="84">
        <v>331122</v>
      </c>
      <c r="B5" s="84" t="s">
        <v>114</v>
      </c>
      <c r="C5" s="85">
        <v>1.85</v>
      </c>
    </row>
    <row r="6" spans="1:3" x14ac:dyDescent="0.25">
      <c r="A6" s="84">
        <v>332211</v>
      </c>
      <c r="B6" s="84" t="s">
        <v>115</v>
      </c>
      <c r="C6" s="85">
        <v>2.25</v>
      </c>
    </row>
    <row r="7" spans="1:3" x14ac:dyDescent="0.25">
      <c r="A7" s="84">
        <v>112233</v>
      </c>
      <c r="B7" s="84" t="s">
        <v>116</v>
      </c>
      <c r="C7" s="85">
        <v>9</v>
      </c>
    </row>
    <row r="8" spans="1:3" x14ac:dyDescent="0.25">
      <c r="A8" s="84">
        <v>113322</v>
      </c>
      <c r="B8" s="84" t="s">
        <v>117</v>
      </c>
      <c r="C8" s="85">
        <v>5.6</v>
      </c>
    </row>
    <row r="9" spans="1:3" x14ac:dyDescent="0.25">
      <c r="A9" s="84">
        <v>221133</v>
      </c>
      <c r="B9" s="84" t="s">
        <v>118</v>
      </c>
      <c r="C9" s="85">
        <v>5.7</v>
      </c>
    </row>
    <row r="10" spans="1:3" x14ac:dyDescent="0.25">
      <c r="A10" s="84">
        <v>333333</v>
      </c>
      <c r="B10" s="84" t="s">
        <v>119</v>
      </c>
      <c r="C10" s="85">
        <v>12</v>
      </c>
    </row>
    <row r="11" spans="1:3" x14ac:dyDescent="0.25">
      <c r="A11" s="84">
        <v>222222</v>
      </c>
      <c r="B11" s="84" t="s">
        <v>120</v>
      </c>
      <c r="C11" s="85">
        <v>22</v>
      </c>
    </row>
    <row r="12" spans="1:3" x14ac:dyDescent="0.25">
      <c r="A12" s="84">
        <v>111111</v>
      </c>
      <c r="B12" s="84" t="s">
        <v>121</v>
      </c>
      <c r="C12" s="85">
        <v>8</v>
      </c>
    </row>
    <row r="13" spans="1:3" x14ac:dyDescent="0.25">
      <c r="A13" s="84">
        <v>445566</v>
      </c>
      <c r="B13" s="84" t="s">
        <v>122</v>
      </c>
      <c r="C13" s="85">
        <v>1.25</v>
      </c>
    </row>
    <row r="14" spans="1:3" x14ac:dyDescent="0.25">
      <c r="A14" s="84">
        <v>554466</v>
      </c>
      <c r="B14" s="84" t="s">
        <v>123</v>
      </c>
      <c r="C14" s="85">
        <v>1.25</v>
      </c>
    </row>
    <row r="15" spans="1:3" x14ac:dyDescent="0.25">
      <c r="A15" s="84">
        <v>664455</v>
      </c>
      <c r="B15" s="84" t="s">
        <v>124</v>
      </c>
      <c r="C15" s="85">
        <v>3.35</v>
      </c>
    </row>
    <row r="16" spans="1:3" x14ac:dyDescent="0.25">
      <c r="A16" s="84">
        <v>665544</v>
      </c>
      <c r="B16" s="84" t="s">
        <v>125</v>
      </c>
      <c r="C16" s="85">
        <v>4.5</v>
      </c>
    </row>
    <row r="17" spans="1:3" x14ac:dyDescent="0.25">
      <c r="A17" s="84">
        <v>446655</v>
      </c>
      <c r="B17" s="84" t="s">
        <v>126</v>
      </c>
      <c r="C17" s="85">
        <v>1.4</v>
      </c>
    </row>
    <row r="18" spans="1:3" x14ac:dyDescent="0.25">
      <c r="A18" s="84">
        <v>556644</v>
      </c>
      <c r="B18" s="84" t="s">
        <v>127</v>
      </c>
      <c r="C18" s="85">
        <v>1.8</v>
      </c>
    </row>
    <row r="19" spans="1:3" x14ac:dyDescent="0.25">
      <c r="A19" s="84">
        <v>444444</v>
      </c>
      <c r="B19" s="84" t="s">
        <v>128</v>
      </c>
      <c r="C19" s="85">
        <v>32</v>
      </c>
    </row>
    <row r="20" spans="1:3" x14ac:dyDescent="0.25">
      <c r="A20" s="84">
        <v>555555</v>
      </c>
      <c r="B20" s="84" t="s">
        <v>129</v>
      </c>
      <c r="C20" s="85">
        <v>35</v>
      </c>
    </row>
    <row r="21" spans="1:3" ht="12.75" customHeight="1" x14ac:dyDescent="0.25">
      <c r="A21" s="84">
        <v>225544</v>
      </c>
      <c r="B21" s="84" t="s">
        <v>130</v>
      </c>
      <c r="C21" s="85">
        <v>12</v>
      </c>
    </row>
    <row r="22" spans="1:3" x14ac:dyDescent="0.25">
      <c r="A22" s="84">
        <v>551133</v>
      </c>
      <c r="B22" s="84" t="s">
        <v>131</v>
      </c>
      <c r="C22" s="85">
        <v>21</v>
      </c>
    </row>
    <row r="23" spans="1:3" x14ac:dyDescent="0.25">
      <c r="A23" s="84"/>
      <c r="B23" s="84"/>
      <c r="C23" s="85"/>
    </row>
    <row r="24" spans="1:3" x14ac:dyDescent="0.25">
      <c r="A24" s="84"/>
      <c r="B24" s="84"/>
      <c r="C24" s="85"/>
    </row>
    <row r="25" spans="1:3" x14ac:dyDescent="0.25">
      <c r="A25" s="84"/>
      <c r="B25" s="84"/>
      <c r="C25" s="85"/>
    </row>
    <row r="26" spans="1:3" x14ac:dyDescent="0.25">
      <c r="A26" s="84"/>
      <c r="B26" s="84"/>
      <c r="C26" s="85"/>
    </row>
    <row r="27" spans="1:3" x14ac:dyDescent="0.25">
      <c r="A27" s="84"/>
      <c r="B27" s="84"/>
      <c r="C27" s="85"/>
    </row>
    <row r="28" spans="1:3" x14ac:dyDescent="0.25">
      <c r="A28" s="84"/>
      <c r="B28" s="84"/>
      <c r="C28" s="85"/>
    </row>
    <row r="29" spans="1:3" x14ac:dyDescent="0.25">
      <c r="A29" s="84"/>
      <c r="B29" s="84"/>
      <c r="C29" s="85"/>
    </row>
    <row r="30" spans="1:3" x14ac:dyDescent="0.25">
      <c r="A30" s="84"/>
      <c r="B30" s="84"/>
      <c r="C30" s="85"/>
    </row>
    <row r="31" spans="1:3" x14ac:dyDescent="0.25">
      <c r="A31" s="84"/>
      <c r="B31" s="84"/>
      <c r="C31" s="85"/>
    </row>
    <row r="32" spans="1:3" x14ac:dyDescent="0.25">
      <c r="A32" s="84"/>
      <c r="B32" s="84"/>
      <c r="C32" s="85"/>
    </row>
    <row r="33" spans="1:3" x14ac:dyDescent="0.25">
      <c r="A33" s="84"/>
      <c r="B33" s="84"/>
      <c r="C33" s="85"/>
    </row>
    <row r="34" spans="1:3" x14ac:dyDescent="0.25">
      <c r="A34" s="84"/>
      <c r="B34" s="84"/>
      <c r="C34" s="85"/>
    </row>
    <row r="35" spans="1:3" x14ac:dyDescent="0.25">
      <c r="A35" s="84"/>
      <c r="B35" s="84"/>
      <c r="C35" s="85"/>
    </row>
    <row r="36" spans="1:3" x14ac:dyDescent="0.25">
      <c r="A36" s="84"/>
      <c r="B36" s="84"/>
      <c r="C36" s="85"/>
    </row>
    <row r="37" spans="1:3" x14ac:dyDescent="0.25">
      <c r="A37" s="84"/>
      <c r="B37" s="84"/>
      <c r="C37" s="85"/>
    </row>
    <row r="38" spans="1:3" x14ac:dyDescent="0.25">
      <c r="A38" s="84"/>
      <c r="B38" s="84"/>
      <c r="C38" s="85"/>
    </row>
    <row r="39" spans="1:3" x14ac:dyDescent="0.25">
      <c r="A39" s="84"/>
      <c r="B39" s="84"/>
      <c r="C39" s="85"/>
    </row>
    <row r="40" spans="1:3" x14ac:dyDescent="0.25">
      <c r="A40" s="84"/>
      <c r="B40" s="84"/>
      <c r="C40" s="85"/>
    </row>
    <row r="41" spans="1:3" x14ac:dyDescent="0.25">
      <c r="A41" s="84"/>
      <c r="B41" s="84"/>
      <c r="C41" s="85"/>
    </row>
    <row r="42" spans="1:3" x14ac:dyDescent="0.25">
      <c r="A42" s="84"/>
      <c r="B42" s="84"/>
      <c r="C42" s="85"/>
    </row>
    <row r="43" spans="1:3" x14ac:dyDescent="0.25">
      <c r="A43" s="84"/>
      <c r="B43" s="84"/>
      <c r="C43" s="85"/>
    </row>
    <row r="44" spans="1:3" x14ac:dyDescent="0.25">
      <c r="A44" s="84"/>
      <c r="B44" s="84"/>
      <c r="C44" s="85"/>
    </row>
    <row r="45" spans="1:3" x14ac:dyDescent="0.25">
      <c r="A45" s="84"/>
      <c r="B45" s="84"/>
      <c r="C45" s="85"/>
    </row>
    <row r="46" spans="1:3" x14ac:dyDescent="0.25">
      <c r="A46" s="84"/>
      <c r="B46" s="84"/>
      <c r="C46" s="85"/>
    </row>
    <row r="47" spans="1:3" x14ac:dyDescent="0.25">
      <c r="A47" s="84"/>
      <c r="B47" s="84"/>
      <c r="C47" s="85"/>
    </row>
    <row r="48" spans="1:3" x14ac:dyDescent="0.25">
      <c r="A48" s="84"/>
      <c r="B48" s="84"/>
      <c r="C48" s="85"/>
    </row>
    <row r="49" spans="1:3" x14ac:dyDescent="0.25">
      <c r="A49" s="84"/>
      <c r="B49" s="84"/>
      <c r="C49" s="85"/>
    </row>
    <row r="50" spans="1:3" x14ac:dyDescent="0.25">
      <c r="A50" s="84"/>
      <c r="B50" s="84"/>
      <c r="C50" s="85"/>
    </row>
    <row r="51" spans="1:3" x14ac:dyDescent="0.25">
      <c r="A51" s="84"/>
      <c r="B51" s="84"/>
      <c r="C51" s="85"/>
    </row>
    <row r="52" spans="1:3" x14ac:dyDescent="0.25">
      <c r="A52" s="84"/>
      <c r="B52" s="84"/>
      <c r="C52" s="85"/>
    </row>
    <row r="53" spans="1:3" x14ac:dyDescent="0.25">
      <c r="A53" s="84"/>
      <c r="B53" s="84"/>
      <c r="C53" s="85"/>
    </row>
    <row r="54" spans="1:3" x14ac:dyDescent="0.25">
      <c r="A54" s="84"/>
      <c r="B54" s="84"/>
      <c r="C54" s="85"/>
    </row>
    <row r="55" spans="1:3" x14ac:dyDescent="0.25">
      <c r="A55" s="84"/>
      <c r="B55" s="84"/>
      <c r="C55" s="85"/>
    </row>
    <row r="56" spans="1:3" x14ac:dyDescent="0.25">
      <c r="A56" s="84"/>
      <c r="B56" s="84"/>
      <c r="C56" s="85"/>
    </row>
    <row r="57" spans="1:3" x14ac:dyDescent="0.25">
      <c r="A57" s="84"/>
      <c r="B57" s="84"/>
      <c r="C57" s="85"/>
    </row>
    <row r="58" spans="1:3" x14ac:dyDescent="0.25">
      <c r="A58" s="84"/>
      <c r="B58" s="84"/>
      <c r="C58" s="85"/>
    </row>
    <row r="59" spans="1:3" x14ac:dyDescent="0.25">
      <c r="A59" s="84"/>
      <c r="B59" s="84"/>
      <c r="C59" s="85"/>
    </row>
    <row r="60" spans="1:3" x14ac:dyDescent="0.25">
      <c r="A60" s="84"/>
      <c r="B60" s="84"/>
      <c r="C60" s="85"/>
    </row>
    <row r="61" spans="1:3" x14ac:dyDescent="0.25">
      <c r="A61" s="84"/>
      <c r="B61" s="84"/>
      <c r="C61" s="85"/>
    </row>
    <row r="62" spans="1:3" x14ac:dyDescent="0.25">
      <c r="A62" s="84"/>
      <c r="B62" s="84"/>
      <c r="C62" s="85"/>
    </row>
  </sheetData>
  <mergeCells count="1">
    <mergeCell ref="A1:C1"/>
  </mergeCells>
  <phoneticPr fontId="8" type="noConversion"/>
  <conditionalFormatting sqref="A3:C65536">
    <cfRule type="expression" dxfId="0" priority="1" stopIfTrue="1">
      <formula>MOD(ROW(),2)=1</formula>
    </cfRule>
  </conditionalFormatting>
  <pageMargins left="0.25" right="0.25" top="0.75" bottom="0.75" header="0.3" footer="0.3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59"/>
  <sheetViews>
    <sheetView showGridLines="0" workbookViewId="0">
      <selection activeCell="P24" sqref="P24"/>
    </sheetView>
  </sheetViews>
  <sheetFormatPr defaultRowHeight="15" x14ac:dyDescent="0.25"/>
  <cols>
    <col min="1" max="8" width="9.140625" style="4"/>
    <col min="9" max="9" width="35.42578125" style="4" customWidth="1"/>
    <col min="10" max="16384" width="9.140625" style="4"/>
  </cols>
  <sheetData>
    <row r="1" spans="1:21" ht="30" customHeight="1" x14ac:dyDescent="0.5">
      <c r="A1" s="203" t="s">
        <v>71</v>
      </c>
      <c r="B1" s="203"/>
      <c r="C1" s="203"/>
      <c r="D1" s="203"/>
      <c r="E1" s="203"/>
      <c r="F1" s="203"/>
      <c r="G1" s="203"/>
      <c r="H1" s="203"/>
      <c r="I1" s="203"/>
      <c r="J1" s="67"/>
      <c r="K1" s="67"/>
      <c r="L1" s="67"/>
      <c r="M1" s="68"/>
      <c r="N1" s="68"/>
      <c r="O1" s="68"/>
      <c r="P1" s="68"/>
      <c r="Q1" s="68"/>
      <c r="T1" s="69"/>
      <c r="U1" s="69"/>
    </row>
    <row r="2" spans="1:21" x14ac:dyDescent="0.25">
      <c r="A2" s="11"/>
      <c r="B2" s="11"/>
      <c r="C2" s="11"/>
      <c r="D2" s="11"/>
      <c r="E2" s="11"/>
      <c r="F2" s="11"/>
      <c r="G2" s="11"/>
      <c r="H2" s="11"/>
      <c r="I2" s="9"/>
      <c r="J2" s="11"/>
      <c r="K2" s="11"/>
      <c r="L2" s="11"/>
    </row>
    <row r="3" spans="1:21" x14ac:dyDescent="0.25">
      <c r="A3" s="70"/>
      <c r="B3" s="70"/>
      <c r="I3" s="71" t="s">
        <v>72</v>
      </c>
    </row>
    <row r="4" spans="1:21" ht="5.0999999999999996" customHeight="1" x14ac:dyDescent="0.25"/>
    <row r="5" spans="1:21" x14ac:dyDescent="0.25">
      <c r="A5" s="199" t="s">
        <v>16</v>
      </c>
      <c r="B5" s="199"/>
      <c r="C5" s="199"/>
      <c r="D5" s="199"/>
      <c r="E5" s="199"/>
      <c r="F5" s="199"/>
      <c r="G5" s="199"/>
      <c r="H5" s="199"/>
      <c r="I5" s="199"/>
    </row>
    <row r="6" spans="1:21" x14ac:dyDescent="0.25">
      <c r="A6" s="202" t="s">
        <v>73</v>
      </c>
      <c r="B6" s="202"/>
      <c r="C6" s="202"/>
      <c r="D6" s="202"/>
      <c r="E6" s="202"/>
      <c r="F6" s="202"/>
      <c r="G6" s="202"/>
      <c r="H6" s="202"/>
      <c r="I6" s="202"/>
    </row>
    <row r="7" spans="1:21" x14ac:dyDescent="0.25">
      <c r="A7" s="198" t="s">
        <v>74</v>
      </c>
      <c r="B7" s="198"/>
      <c r="C7" s="198"/>
      <c r="D7" s="198"/>
      <c r="E7" s="198"/>
      <c r="F7" s="198"/>
      <c r="G7" s="198"/>
      <c r="H7" s="198"/>
      <c r="I7" s="198"/>
    </row>
    <row r="8" spans="1:21" x14ac:dyDescent="0.25">
      <c r="A8" s="19" t="s">
        <v>75</v>
      </c>
      <c r="B8" s="19"/>
      <c r="C8" s="19"/>
      <c r="D8" s="19"/>
      <c r="E8" s="19"/>
      <c r="F8" s="19"/>
      <c r="G8" s="19"/>
      <c r="H8" s="19"/>
      <c r="I8" s="19"/>
    </row>
    <row r="9" spans="1:21" x14ac:dyDescent="0.25">
      <c r="A9" s="198"/>
      <c r="B9" s="198"/>
      <c r="C9" s="198"/>
      <c r="D9" s="198"/>
      <c r="E9" s="198"/>
      <c r="F9" s="198"/>
      <c r="G9" s="198"/>
      <c r="H9" s="198"/>
      <c r="I9" s="198"/>
    </row>
    <row r="10" spans="1:21" x14ac:dyDescent="0.25">
      <c r="A10" s="198" t="s">
        <v>76</v>
      </c>
      <c r="B10" s="198"/>
      <c r="C10" s="198"/>
      <c r="D10" s="198"/>
      <c r="E10" s="198"/>
      <c r="F10" s="198"/>
      <c r="G10" s="198"/>
      <c r="H10" s="198"/>
      <c r="I10" s="198"/>
    </row>
    <row r="11" spans="1:21" x14ac:dyDescent="0.25">
      <c r="A11" s="198" t="s">
        <v>77</v>
      </c>
      <c r="B11" s="198"/>
      <c r="C11" s="198"/>
      <c r="D11" s="198"/>
      <c r="E11" s="198"/>
      <c r="F11" s="198"/>
      <c r="G11" s="198"/>
      <c r="H11" s="198"/>
      <c r="I11" s="198"/>
    </row>
    <row r="12" spans="1:21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21" x14ac:dyDescent="0.25">
      <c r="A13" s="199" t="s">
        <v>17</v>
      </c>
      <c r="B13" s="199"/>
      <c r="C13" s="199"/>
      <c r="D13" s="199"/>
      <c r="E13" s="199"/>
      <c r="F13" s="199"/>
      <c r="G13" s="199"/>
      <c r="H13" s="199"/>
      <c r="I13" s="199"/>
    </row>
    <row r="14" spans="1:21" x14ac:dyDescent="0.25">
      <c r="A14" s="198" t="s">
        <v>18</v>
      </c>
      <c r="B14" s="198"/>
      <c r="C14" s="198"/>
      <c r="D14" s="198"/>
      <c r="E14" s="198"/>
      <c r="F14" s="198"/>
      <c r="G14" s="198"/>
      <c r="H14" s="198"/>
      <c r="I14" s="198"/>
    </row>
    <row r="15" spans="1:21" x14ac:dyDescent="0.25">
      <c r="A15" s="198" t="s">
        <v>19</v>
      </c>
      <c r="B15" s="198"/>
      <c r="C15" s="198"/>
      <c r="D15" s="198"/>
      <c r="E15" s="198"/>
      <c r="F15" s="198"/>
      <c r="G15" s="198"/>
      <c r="H15" s="198"/>
      <c r="I15" s="198"/>
    </row>
    <row r="16" spans="1:21" x14ac:dyDescent="0.25">
      <c r="A16" s="19"/>
      <c r="B16" s="19"/>
      <c r="C16" s="19"/>
      <c r="D16" s="19"/>
      <c r="E16" s="19"/>
      <c r="F16" s="19"/>
      <c r="G16" s="19"/>
      <c r="H16" s="19"/>
      <c r="I16" s="19"/>
    </row>
    <row r="17" spans="1:9" x14ac:dyDescent="0.25">
      <c r="A17" s="199" t="s">
        <v>20</v>
      </c>
      <c r="B17" s="199"/>
      <c r="C17" s="199"/>
      <c r="D17" s="199"/>
      <c r="E17" s="199"/>
      <c r="F17" s="199"/>
      <c r="G17" s="199"/>
      <c r="H17" s="199"/>
      <c r="I17" s="199"/>
    </row>
    <row r="18" spans="1:9" x14ac:dyDescent="0.25">
      <c r="A18" s="198" t="s">
        <v>78</v>
      </c>
      <c r="B18" s="198"/>
      <c r="C18" s="198"/>
      <c r="D18" s="198"/>
      <c r="E18" s="198"/>
      <c r="F18" s="198"/>
      <c r="G18" s="198"/>
      <c r="H18" s="198"/>
      <c r="I18" s="198"/>
    </row>
    <row r="19" spans="1:9" x14ac:dyDescent="0.25">
      <c r="A19" s="72" t="s">
        <v>79</v>
      </c>
      <c r="B19" s="19"/>
      <c r="C19" s="19"/>
      <c r="D19" s="19"/>
      <c r="E19" s="19"/>
      <c r="F19" s="19"/>
      <c r="G19" s="19"/>
      <c r="H19" s="19"/>
      <c r="I19" s="19"/>
    </row>
    <row r="20" spans="1:9" x14ac:dyDescent="0.25">
      <c r="A20" s="198" t="s">
        <v>80</v>
      </c>
      <c r="B20" s="198"/>
      <c r="C20" s="198"/>
      <c r="D20" s="198"/>
      <c r="E20" s="198"/>
      <c r="F20" s="198"/>
      <c r="G20" s="198"/>
      <c r="H20" s="198"/>
      <c r="I20" s="198"/>
    </row>
    <row r="21" spans="1:9" x14ac:dyDescent="0.25">
      <c r="A21" s="198" t="s">
        <v>81</v>
      </c>
      <c r="B21" s="198"/>
      <c r="C21" s="198"/>
      <c r="D21" s="198"/>
      <c r="E21" s="198"/>
      <c r="F21" s="198"/>
      <c r="G21" s="198"/>
      <c r="H21" s="198"/>
      <c r="I21" s="198"/>
    </row>
    <row r="22" spans="1:9" x14ac:dyDescent="0.25">
      <c r="A22" s="198" t="s">
        <v>82</v>
      </c>
      <c r="B22" s="198"/>
      <c r="C22" s="198"/>
      <c r="D22" s="198"/>
      <c r="E22" s="198"/>
      <c r="F22" s="198"/>
      <c r="G22" s="198"/>
      <c r="H22" s="198"/>
      <c r="I22" s="198"/>
    </row>
    <row r="23" spans="1:9" x14ac:dyDescent="0.25">
      <c r="A23" s="201" t="s">
        <v>83</v>
      </c>
      <c r="B23" s="201"/>
      <c r="C23" s="201"/>
      <c r="D23" s="201"/>
      <c r="E23" s="201"/>
      <c r="F23" s="201"/>
      <c r="G23" s="201"/>
      <c r="H23" s="201"/>
      <c r="I23" s="201"/>
    </row>
    <row r="24" spans="1:9" x14ac:dyDescent="0.25">
      <c r="A24" s="201" t="s">
        <v>84</v>
      </c>
      <c r="B24" s="201"/>
      <c r="C24" s="201"/>
      <c r="D24" s="201"/>
      <c r="E24" s="201"/>
      <c r="F24" s="201"/>
      <c r="G24" s="201"/>
      <c r="H24" s="201"/>
      <c r="I24" s="201"/>
    </row>
    <row r="25" spans="1:9" x14ac:dyDescent="0.25">
      <c r="A25" s="73" t="s">
        <v>85</v>
      </c>
      <c r="B25" s="73"/>
      <c r="C25" s="73"/>
      <c r="D25" s="73"/>
      <c r="E25" s="73"/>
      <c r="F25" s="73"/>
      <c r="G25" s="73"/>
      <c r="H25" s="73"/>
      <c r="I25" s="73"/>
    </row>
    <row r="26" spans="1:9" x14ac:dyDescent="0.25">
      <c r="A26" s="73" t="s">
        <v>86</v>
      </c>
      <c r="B26" s="73"/>
      <c r="C26" s="73"/>
      <c r="D26" s="73"/>
      <c r="E26" s="73"/>
      <c r="F26" s="73"/>
      <c r="G26" s="73"/>
      <c r="H26" s="73"/>
      <c r="I26" s="73"/>
    </row>
    <row r="27" spans="1:9" x14ac:dyDescent="0.25">
      <c r="A27" s="73" t="s">
        <v>87</v>
      </c>
      <c r="B27" s="73"/>
      <c r="C27" s="73"/>
      <c r="D27" s="73"/>
      <c r="E27" s="73"/>
      <c r="F27" s="73"/>
      <c r="G27" s="73"/>
      <c r="H27" s="73"/>
      <c r="I27" s="73"/>
    </row>
    <row r="28" spans="1:9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25">
      <c r="A29" s="199" t="s">
        <v>88</v>
      </c>
      <c r="B29" s="199"/>
      <c r="C29" s="199"/>
      <c r="D29" s="199"/>
      <c r="E29" s="199"/>
      <c r="F29" s="199"/>
      <c r="G29" s="199"/>
      <c r="H29" s="199"/>
      <c r="I29" s="199"/>
    </row>
    <row r="30" spans="1:9" ht="15" customHeight="1" x14ac:dyDescent="0.25">
      <c r="A30" s="200" t="s">
        <v>89</v>
      </c>
      <c r="B30" s="200"/>
      <c r="C30" s="200"/>
      <c r="D30" s="200"/>
      <c r="E30" s="200"/>
      <c r="F30" s="200"/>
      <c r="G30" s="200"/>
      <c r="H30" s="200"/>
      <c r="I30" s="200"/>
    </row>
    <row r="31" spans="1:9" ht="15" customHeight="1" x14ac:dyDescent="0.25">
      <c r="A31" s="200" t="s">
        <v>90</v>
      </c>
      <c r="B31" s="200"/>
      <c r="C31" s="200"/>
      <c r="D31" s="200"/>
      <c r="E31" s="200"/>
      <c r="F31" s="200"/>
      <c r="G31" s="200"/>
      <c r="H31" s="200"/>
      <c r="I31" s="200"/>
    </row>
    <row r="32" spans="1:9" x14ac:dyDescent="0.25">
      <c r="A32" s="200" t="s">
        <v>91</v>
      </c>
      <c r="B32" s="198"/>
      <c r="C32" s="198"/>
      <c r="D32" s="198"/>
      <c r="E32" s="198"/>
      <c r="F32" s="198"/>
      <c r="G32" s="198"/>
      <c r="H32" s="198"/>
      <c r="I32" s="198"/>
    </row>
    <row r="33" spans="1:9" x14ac:dyDescent="0.25">
      <c r="A33" s="200" t="s">
        <v>92</v>
      </c>
      <c r="B33" s="200"/>
      <c r="C33" s="200"/>
      <c r="D33" s="200"/>
      <c r="E33" s="200"/>
      <c r="F33" s="200"/>
      <c r="G33" s="200"/>
      <c r="H33" s="200"/>
      <c r="I33" s="200"/>
    </row>
    <row r="34" spans="1:9" x14ac:dyDescent="0.25">
      <c r="A34" s="19"/>
      <c r="B34" s="19"/>
      <c r="C34" s="19"/>
      <c r="D34" s="19"/>
      <c r="E34" s="19"/>
      <c r="F34" s="19"/>
      <c r="G34" s="19"/>
      <c r="H34" s="19"/>
      <c r="I34" s="19"/>
    </row>
    <row r="35" spans="1:9" x14ac:dyDescent="0.25">
      <c r="A35" s="199" t="s">
        <v>93</v>
      </c>
      <c r="B35" s="199"/>
      <c r="C35" s="199"/>
      <c r="D35" s="199"/>
      <c r="E35" s="199"/>
      <c r="F35" s="199"/>
      <c r="G35" s="199"/>
      <c r="H35" s="199"/>
      <c r="I35" s="199"/>
    </row>
    <row r="36" spans="1:9" x14ac:dyDescent="0.25">
      <c r="A36" s="198" t="s">
        <v>94</v>
      </c>
      <c r="B36" s="198"/>
      <c r="C36" s="198"/>
      <c r="D36" s="198"/>
      <c r="E36" s="198"/>
      <c r="F36" s="198"/>
      <c r="G36" s="198"/>
      <c r="H36" s="198"/>
      <c r="I36" s="198"/>
    </row>
    <row r="37" spans="1:9" x14ac:dyDescent="0.25">
      <c r="A37" s="198" t="s">
        <v>95</v>
      </c>
      <c r="B37" s="198"/>
      <c r="C37" s="198"/>
      <c r="D37" s="198"/>
      <c r="E37" s="198"/>
      <c r="F37" s="198"/>
      <c r="G37" s="198"/>
      <c r="H37" s="198"/>
      <c r="I37" s="198"/>
    </row>
    <row r="38" spans="1:9" x14ac:dyDescent="0.25">
      <c r="A38" s="19"/>
      <c r="B38" s="19"/>
      <c r="C38" s="19"/>
      <c r="D38" s="19"/>
      <c r="E38" s="19"/>
      <c r="F38" s="19"/>
      <c r="G38" s="19"/>
      <c r="H38" s="19"/>
      <c r="I38" s="19"/>
    </row>
    <row r="39" spans="1:9" x14ac:dyDescent="0.25">
      <c r="A39" s="199" t="s">
        <v>96</v>
      </c>
      <c r="B39" s="199"/>
      <c r="C39" s="199"/>
      <c r="D39" s="199"/>
      <c r="E39" s="199"/>
      <c r="F39" s="199"/>
      <c r="G39" s="199"/>
      <c r="H39" s="199"/>
      <c r="I39" s="199"/>
    </row>
    <row r="40" spans="1:9" x14ac:dyDescent="0.25">
      <c r="A40" s="198" t="s">
        <v>97</v>
      </c>
      <c r="B40" s="198"/>
      <c r="C40" s="198"/>
      <c r="D40" s="198"/>
      <c r="E40" s="198"/>
      <c r="F40" s="198"/>
      <c r="G40" s="198"/>
      <c r="H40" s="198"/>
      <c r="I40" s="198"/>
    </row>
    <row r="41" spans="1:9" x14ac:dyDescent="0.25">
      <c r="A41" s="198" t="s">
        <v>98</v>
      </c>
      <c r="B41" s="198"/>
      <c r="C41" s="198"/>
      <c r="D41" s="198"/>
      <c r="E41" s="198"/>
      <c r="F41" s="198"/>
      <c r="G41" s="198"/>
      <c r="H41" s="198"/>
      <c r="I41" s="198"/>
    </row>
    <row r="42" spans="1:9" x14ac:dyDescent="0.25">
      <c r="A42" s="198" t="s">
        <v>99</v>
      </c>
      <c r="B42" s="198"/>
      <c r="C42" s="198"/>
      <c r="D42" s="198"/>
      <c r="E42" s="198"/>
      <c r="F42" s="198"/>
      <c r="G42" s="198"/>
      <c r="H42" s="198"/>
      <c r="I42" s="198"/>
    </row>
    <row r="43" spans="1:9" x14ac:dyDescent="0.25">
      <c r="A43" s="198" t="s">
        <v>100</v>
      </c>
      <c r="B43" s="198"/>
      <c r="C43" s="198"/>
      <c r="D43" s="198"/>
      <c r="E43" s="198"/>
      <c r="F43" s="198"/>
      <c r="G43" s="198"/>
      <c r="H43" s="198"/>
      <c r="I43" s="198"/>
    </row>
    <row r="44" spans="1:9" x14ac:dyDescent="0.25">
      <c r="A44" s="198" t="s">
        <v>101</v>
      </c>
      <c r="B44" s="198"/>
      <c r="C44" s="198"/>
      <c r="D44" s="198"/>
      <c r="E44" s="198"/>
      <c r="F44" s="198"/>
      <c r="G44" s="198"/>
      <c r="H44" s="198"/>
      <c r="I44" s="198"/>
    </row>
    <row r="45" spans="1:9" x14ac:dyDescent="0.25">
      <c r="A45" s="198" t="s">
        <v>102</v>
      </c>
      <c r="B45" s="198"/>
      <c r="C45" s="198"/>
      <c r="D45" s="198"/>
      <c r="E45" s="198"/>
      <c r="F45" s="198"/>
      <c r="G45" s="198"/>
      <c r="H45" s="198"/>
      <c r="I45" s="198"/>
    </row>
    <row r="46" spans="1:9" x14ac:dyDescent="0.25">
      <c r="A46" s="198" t="s">
        <v>103</v>
      </c>
      <c r="B46" s="198"/>
      <c r="C46" s="198"/>
      <c r="D46" s="198"/>
      <c r="E46" s="198"/>
      <c r="F46" s="198"/>
      <c r="G46" s="198"/>
      <c r="H46" s="198"/>
      <c r="I46" s="198"/>
    </row>
    <row r="47" spans="1:9" x14ac:dyDescent="0.25">
      <c r="A47" s="198" t="s">
        <v>104</v>
      </c>
      <c r="B47" s="198"/>
      <c r="C47" s="198"/>
      <c r="D47" s="198"/>
      <c r="E47" s="198"/>
      <c r="F47" s="198"/>
      <c r="G47" s="198"/>
      <c r="H47" s="198"/>
      <c r="I47" s="198"/>
    </row>
    <row r="48" spans="1:9" x14ac:dyDescent="0.25">
      <c r="A48" s="19"/>
      <c r="B48" s="19"/>
      <c r="C48" s="19"/>
      <c r="D48" s="19"/>
      <c r="E48" s="19"/>
      <c r="F48" s="19"/>
      <c r="G48" s="19"/>
      <c r="H48" s="19"/>
      <c r="I48" s="19"/>
    </row>
    <row r="49" spans="1:9" s="76" customFormat="1" ht="8.25" x14ac:dyDescent="0.15">
      <c r="A49" s="74" t="s">
        <v>105</v>
      </c>
      <c r="B49" s="75"/>
      <c r="C49" s="75"/>
      <c r="D49" s="75"/>
      <c r="E49" s="75"/>
      <c r="F49" s="75"/>
      <c r="G49" s="75"/>
      <c r="H49" s="75"/>
      <c r="I49" s="75"/>
    </row>
    <row r="50" spans="1:9" s="76" customFormat="1" ht="8.25" x14ac:dyDescent="0.15">
      <c r="A50" s="75" t="s">
        <v>106</v>
      </c>
      <c r="B50" s="75"/>
      <c r="C50" s="75"/>
      <c r="D50" s="75"/>
      <c r="E50" s="75"/>
      <c r="F50" s="75"/>
      <c r="G50" s="75"/>
      <c r="H50" s="75"/>
      <c r="I50" s="75"/>
    </row>
    <row r="51" spans="1:9" s="76" customFormat="1" ht="8.25" x14ac:dyDescent="0.15">
      <c r="A51" s="75" t="s">
        <v>107</v>
      </c>
      <c r="B51" s="75"/>
      <c r="C51" s="75"/>
      <c r="D51" s="75"/>
      <c r="E51" s="75"/>
      <c r="F51" s="75"/>
      <c r="G51" s="75"/>
      <c r="H51" s="75"/>
      <c r="I51" s="75"/>
    </row>
    <row r="52" spans="1:9" x14ac:dyDescent="0.25">
      <c r="A52" s="19"/>
      <c r="B52" s="19"/>
      <c r="C52" s="19"/>
      <c r="D52" s="19"/>
      <c r="E52" s="19"/>
      <c r="F52" s="19"/>
      <c r="G52" s="19"/>
      <c r="H52" s="19"/>
      <c r="I52" s="19"/>
    </row>
    <row r="53" spans="1:9" x14ac:dyDescent="0.25">
      <c r="A53" s="199" t="s">
        <v>108</v>
      </c>
      <c r="B53" s="199"/>
      <c r="C53" s="199"/>
      <c r="D53" s="199"/>
      <c r="E53" s="199"/>
      <c r="F53" s="199"/>
      <c r="G53" s="199"/>
      <c r="H53" s="199"/>
      <c r="I53" s="199"/>
    </row>
    <row r="54" spans="1:9" x14ac:dyDescent="0.25">
      <c r="A54" s="198" t="s">
        <v>109</v>
      </c>
      <c r="B54" s="198"/>
      <c r="C54" s="198"/>
      <c r="D54" s="198"/>
      <c r="E54" s="198"/>
      <c r="F54" s="198"/>
      <c r="G54" s="198"/>
      <c r="H54" s="198"/>
      <c r="I54" s="198"/>
    </row>
    <row r="55" spans="1:9" x14ac:dyDescent="0.25">
      <c r="A55" s="19" t="s">
        <v>110</v>
      </c>
      <c r="B55" s="19"/>
      <c r="C55" s="19"/>
      <c r="D55" s="19"/>
      <c r="E55" s="19"/>
      <c r="F55" s="19"/>
      <c r="G55" s="19"/>
      <c r="H55" s="19"/>
      <c r="I55" s="19"/>
    </row>
    <row r="56" spans="1:9" x14ac:dyDescent="0.25">
      <c r="A56" s="19"/>
      <c r="B56" s="19"/>
      <c r="C56" s="19"/>
      <c r="D56" s="19"/>
      <c r="E56" s="19"/>
      <c r="F56" s="19"/>
      <c r="G56" s="19"/>
      <c r="H56" s="19"/>
      <c r="I56" s="19"/>
    </row>
    <row r="57" spans="1:9" ht="12.75" customHeight="1" x14ac:dyDescent="0.25"/>
    <row r="58" spans="1:9" ht="12.75" customHeight="1" x14ac:dyDescent="0.25"/>
    <row r="59" spans="1:9" ht="12.75" customHeight="1" x14ac:dyDescent="0.25"/>
  </sheetData>
  <sheetProtection selectLockedCells="1" selectUnlockedCells="1"/>
  <mergeCells count="36">
    <mergeCell ref="A14:I14"/>
    <mergeCell ref="A15:I15"/>
    <mergeCell ref="A6:I6"/>
    <mergeCell ref="A1:I1"/>
    <mergeCell ref="A5:I5"/>
    <mergeCell ref="A7:I7"/>
    <mergeCell ref="A9:I9"/>
    <mergeCell ref="A10:I10"/>
    <mergeCell ref="A11:I11"/>
    <mergeCell ref="A13:I13"/>
    <mergeCell ref="A29:I29"/>
    <mergeCell ref="A20:I20"/>
    <mergeCell ref="A21:I21"/>
    <mergeCell ref="A17:I17"/>
    <mergeCell ref="A22:I22"/>
    <mergeCell ref="A23:I23"/>
    <mergeCell ref="A24:I24"/>
    <mergeCell ref="A18:I18"/>
    <mergeCell ref="A43:I43"/>
    <mergeCell ref="A31:I31"/>
    <mergeCell ref="A32:I32"/>
    <mergeCell ref="A33:I33"/>
    <mergeCell ref="A37:I37"/>
    <mergeCell ref="A30:I30"/>
    <mergeCell ref="A35:I35"/>
    <mergeCell ref="A36:I36"/>
    <mergeCell ref="A39:I39"/>
    <mergeCell ref="A40:I40"/>
    <mergeCell ref="A41:I41"/>
    <mergeCell ref="A42:I42"/>
    <mergeCell ref="A45:I45"/>
    <mergeCell ref="A46:I46"/>
    <mergeCell ref="A44:I44"/>
    <mergeCell ref="A54:I54"/>
    <mergeCell ref="A47:I47"/>
    <mergeCell ref="A53:I53"/>
  </mergeCells>
  <phoneticPr fontId="8" type="noConversion"/>
  <pageMargins left="0.31496062992125984" right="0.31496062992125984" top="0.47244094488188981" bottom="0.47244094488188981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Settings</vt:lpstr>
      <vt:lpstr>Sales Receipt</vt:lpstr>
      <vt:lpstr>Printable Sales Receipt</vt:lpstr>
      <vt:lpstr>Price List</vt:lpstr>
      <vt:lpstr>EULA</vt:lpstr>
      <vt:lpstr>pl</vt:lpstr>
      <vt:lpstr>'Printable Sales Receipt'!Print_Area</vt:lpstr>
      <vt:lpstr>'Sales Receipt'!Print_Area</vt:lpstr>
      <vt:lpstr>products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Receipt - Price List</dc:title>
  <dc:creator>Spreadsheet123.com</dc:creator>
  <dc:description>© 2013 Spreadsheet123.com. All rights reserved</dc:description>
  <cp:lastModifiedBy>Spreadsheet123 Ltd</cp:lastModifiedBy>
  <cp:lastPrinted>2013-09-05T15:25:24Z</cp:lastPrinted>
  <dcterms:created xsi:type="dcterms:W3CDTF">2010-02-03T17:03:34Z</dcterms:created>
  <dcterms:modified xsi:type="dcterms:W3CDTF">2013-09-05T15:49:38Z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1.0.4</vt:lpwstr>
  </property>
  <property fmtid="{D5CDD505-2E9C-101B-9397-08002B2CF9AE}" pid="3" name="Copyright">
    <vt:lpwstr>© 2013 Spreadsheet123 LTD</vt:lpwstr>
  </property>
</Properties>
</file>