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xampp\htdocs\files\free-templates\"/>
    </mc:Choice>
  </mc:AlternateContent>
  <bookViews>
    <workbookView xWindow="0" yWindow="30" windowWidth="20070" windowHeight="7755"/>
  </bookViews>
  <sheets>
    <sheet name="Retirement Savings Calculator" sheetId="1" r:id="rId1"/>
    <sheet name="EULA" sheetId="2" r:id="rId2"/>
  </sheets>
  <definedNames>
    <definedName name="Deposits">OFFSET('Retirement Savings Calculator'!$C$77,1,0,'Retirement Savings Calculator'!$F$24+1,1)</definedName>
    <definedName name="Plan1_Bal">OFFSET('Retirement Savings Calculator'!$G$77,1,0,'Retirement Savings Calculator'!$F$24+1,1)</definedName>
    <definedName name="Plan1_Int">OFFSET('Retirement Savings Calculator'!$F$77,1,0,'Retirement Savings Calculator'!$F$24+1,1)</definedName>
    <definedName name="Plan2_Bal">OFFSET('Retirement Savings Calculator'!$K$77,1,0,'Retirement Savings Calculator'!$F$24+1,1)</definedName>
    <definedName name="Plan2_Int">OFFSET('Retirement Savings Calculator'!$J$77,1,0,'Retirement Savings Calculator'!$F$24+1,1)</definedName>
    <definedName name="Plan3_Bal">OFFSET('Retirement Savings Calculator'!$O$77,1,0,'Retirement Savings Calculator'!$F$24+1,1)</definedName>
    <definedName name="Plan3_Int">OFFSET('Retirement Savings Calculator'!$N$77,1,0,'Retirement Savings Calculator'!$F$24+1,1)</definedName>
    <definedName name="_xlnm.Print_Area" localSheetId="1">EULA!#REF!</definedName>
    <definedName name="_xlnm.Print_Area" localSheetId="0">'Retirement Savings Calculator'!$A$1:$O$145</definedName>
    <definedName name="Table">IF('Retirement Savings Calculator'!$E$20="Show",TRUE,FALSE)</definedName>
    <definedName name="Year">OFFSET('Retirement Savings Calculator'!$A$77,1,0,'Retirement Savings Calculator'!$F$24+1,1)</definedName>
  </definedNames>
  <calcPr calcId="152511"/>
</workbook>
</file>

<file path=xl/calcChain.xml><?xml version="1.0" encoding="utf-8"?>
<calcChain xmlns="http://schemas.openxmlformats.org/spreadsheetml/2006/main">
  <c r="I3" i="2" l="1"/>
  <c r="O2" i="1"/>
  <c r="B29" i="1"/>
  <c r="B28" i="1"/>
  <c r="B27" i="1"/>
  <c r="M76" i="1"/>
  <c r="I76" i="1"/>
  <c r="E76" i="1"/>
  <c r="B78" i="1"/>
  <c r="G78" i="1" s="1"/>
  <c r="F24" i="1"/>
  <c r="A79" i="1"/>
  <c r="I79" i="1" l="1"/>
  <c r="K79" i="1" s="1"/>
  <c r="J79" i="1"/>
  <c r="E79" i="1"/>
  <c r="F79" i="1" s="1"/>
  <c r="G79" i="1"/>
  <c r="A80" i="1"/>
  <c r="B79" i="1"/>
  <c r="C79" i="1"/>
  <c r="C78" i="1"/>
  <c r="O78" i="1"/>
  <c r="M79" i="1" s="1"/>
  <c r="N79" i="1" s="1"/>
  <c r="K78" i="1"/>
  <c r="O79" i="1" l="1"/>
  <c r="M80" i="1" s="1"/>
  <c r="N80" i="1" s="1"/>
  <c r="I80" i="1"/>
  <c r="J80" i="1" s="1"/>
  <c r="E80" i="1"/>
  <c r="F80" i="1" s="1"/>
  <c r="B80" i="1"/>
  <c r="G80" i="1" s="1"/>
  <c r="A81" i="1"/>
  <c r="O80" i="1" l="1"/>
  <c r="C80" i="1"/>
  <c r="K80" i="1"/>
  <c r="K81" i="1" s="1"/>
  <c r="B81" i="1"/>
  <c r="O81" i="1" s="1"/>
  <c r="M81" i="1"/>
  <c r="N81" i="1" s="1"/>
  <c r="C81" i="1"/>
  <c r="A82" i="1"/>
  <c r="E81" i="1"/>
  <c r="F81" i="1" s="1"/>
  <c r="I81" i="1"/>
  <c r="J81" i="1" s="1"/>
  <c r="A83" i="1" l="1"/>
  <c r="I82" i="1"/>
  <c r="J82" i="1" s="1"/>
  <c r="B82" i="1"/>
  <c r="K82" i="1" s="1"/>
  <c r="E82" i="1"/>
  <c r="C82" i="1"/>
  <c r="F82" i="1"/>
  <c r="M82" i="1"/>
  <c r="N82" i="1" s="1"/>
  <c r="G81" i="1"/>
  <c r="G82" i="1" s="1"/>
  <c r="C83" i="1" l="1"/>
  <c r="I83" i="1"/>
  <c r="J83" i="1" s="1"/>
  <c r="A84" i="1"/>
  <c r="B83" i="1"/>
  <c r="G83" i="1" s="1"/>
  <c r="M83" i="1"/>
  <c r="N83" i="1" s="1"/>
  <c r="E83" i="1"/>
  <c r="F83" i="1" s="1"/>
  <c r="K83" i="1"/>
  <c r="O82" i="1"/>
  <c r="O83" i="1" l="1"/>
  <c r="I84" i="1"/>
  <c r="J84" i="1" s="1"/>
  <c r="B84" i="1"/>
  <c r="C84" i="1" s="1"/>
  <c r="A85" i="1"/>
  <c r="E84" i="1"/>
  <c r="F84" i="1" s="1"/>
  <c r="K84" i="1"/>
  <c r="O84" i="1" l="1"/>
  <c r="M85" i="1" s="1"/>
  <c r="M84" i="1"/>
  <c r="N84" i="1" s="1"/>
  <c r="K85" i="1"/>
  <c r="A86" i="1"/>
  <c r="C85" i="1"/>
  <c r="B85" i="1"/>
  <c r="I85" i="1"/>
  <c r="J85" i="1" s="1"/>
  <c r="G84" i="1"/>
  <c r="E85" i="1" s="1"/>
  <c r="F85" i="1" s="1"/>
  <c r="N85" i="1" l="1"/>
  <c r="O85" i="1"/>
  <c r="B86" i="1"/>
  <c r="O86" i="1" s="1"/>
  <c r="I86" i="1"/>
  <c r="J86" i="1" s="1"/>
  <c r="M86" i="1"/>
  <c r="N86" i="1" s="1"/>
  <c r="K86" i="1"/>
  <c r="E86" i="1"/>
  <c r="F86" i="1" s="1"/>
  <c r="A87" i="1"/>
  <c r="G85" i="1"/>
  <c r="G86" i="1" s="1"/>
  <c r="E87" i="1" l="1"/>
  <c r="B87" i="1"/>
  <c r="F87" i="1"/>
  <c r="M87" i="1"/>
  <c r="N87" i="1" s="1"/>
  <c r="O87" i="1"/>
  <c r="G87" i="1"/>
  <c r="I87" i="1"/>
  <c r="J87" i="1" s="1"/>
  <c r="A88" i="1"/>
  <c r="C86" i="1"/>
  <c r="C87" i="1" s="1"/>
  <c r="K87" i="1" l="1"/>
  <c r="A89" i="1"/>
  <c r="M88" i="1"/>
  <c r="N88" i="1" s="1"/>
  <c r="I88" i="1"/>
  <c r="J88" i="1" s="1"/>
  <c r="E88" i="1"/>
  <c r="G88" i="1" s="1"/>
  <c r="B88" i="1"/>
  <c r="O88" i="1" s="1"/>
  <c r="F88" i="1" l="1"/>
  <c r="E89" i="1"/>
  <c r="F89" i="1"/>
  <c r="A90" i="1"/>
  <c r="M89" i="1"/>
  <c r="N89" i="1" s="1"/>
  <c r="I89" i="1"/>
  <c r="J89" i="1" s="1"/>
  <c r="B89" i="1"/>
  <c r="G89" i="1"/>
  <c r="C88" i="1"/>
  <c r="C89" i="1" s="1"/>
  <c r="K88" i="1"/>
  <c r="K89" i="1" s="1"/>
  <c r="B90" i="1" l="1"/>
  <c r="I90" i="1"/>
  <c r="J90" i="1" s="1"/>
  <c r="C90" i="1"/>
  <c r="G90" i="1"/>
  <c r="F90" i="1"/>
  <c r="K90" i="1"/>
  <c r="A91" i="1"/>
  <c r="E90" i="1"/>
  <c r="O89" i="1"/>
  <c r="M90" i="1" s="1"/>
  <c r="N90" i="1" l="1"/>
  <c r="O90" i="1"/>
  <c r="B91" i="1"/>
  <c r="O91" i="1" s="1"/>
  <c r="C91" i="1"/>
  <c r="M91" i="1"/>
  <c r="N91" i="1" s="1"/>
  <c r="K91" i="1"/>
  <c r="F91" i="1"/>
  <c r="G91" i="1"/>
  <c r="A92" i="1"/>
  <c r="E91" i="1"/>
  <c r="I91" i="1"/>
  <c r="J91" i="1" s="1"/>
  <c r="E92" i="1" l="1"/>
  <c r="B92" i="1"/>
  <c r="K92" i="1" s="1"/>
  <c r="F92" i="1"/>
  <c r="M92" i="1"/>
  <c r="N92" i="1" s="1"/>
  <c r="O92" i="1"/>
  <c r="C92" i="1"/>
  <c r="G92" i="1"/>
  <c r="I92" i="1"/>
  <c r="J92" i="1" s="1"/>
  <c r="A93" i="1"/>
  <c r="B93" i="1" l="1"/>
  <c r="C93" i="1"/>
  <c r="A94" i="1"/>
  <c r="F93" i="1"/>
  <c r="M93" i="1"/>
  <c r="N93" i="1" s="1"/>
  <c r="K93" i="1"/>
  <c r="E93" i="1"/>
  <c r="G93" i="1" s="1"/>
  <c r="I93" i="1"/>
  <c r="J93" i="1" s="1"/>
  <c r="O93" i="1" l="1"/>
  <c r="E94" i="1"/>
  <c r="A95" i="1"/>
  <c r="F94" i="1"/>
  <c r="B94" i="1"/>
  <c r="G94" i="1" s="1"/>
  <c r="I94" i="1"/>
  <c r="J94" i="1" s="1"/>
  <c r="M94" i="1"/>
  <c r="N94" i="1" s="1"/>
  <c r="O94" i="1" l="1"/>
  <c r="C94" i="1"/>
  <c r="M95" i="1"/>
  <c r="N95" i="1" s="1"/>
  <c r="B95" i="1"/>
  <c r="C95" i="1" s="1"/>
  <c r="E95" i="1"/>
  <c r="G95" i="1" s="1"/>
  <c r="A96" i="1"/>
  <c r="K94" i="1"/>
  <c r="I95" i="1" s="1"/>
  <c r="J95" i="1" s="1"/>
  <c r="O95" i="1" l="1"/>
  <c r="A97" i="1"/>
  <c r="M96" i="1"/>
  <c r="N96" i="1" s="1"/>
  <c r="E96" i="1"/>
  <c r="F96" i="1" s="1"/>
  <c r="C96" i="1"/>
  <c r="B96" i="1"/>
  <c r="O96" i="1" s="1"/>
  <c r="F95" i="1"/>
  <c r="K95" i="1"/>
  <c r="I96" i="1" s="1"/>
  <c r="J96" i="1" l="1"/>
  <c r="K96" i="1"/>
  <c r="K97" i="1"/>
  <c r="A98" i="1"/>
  <c r="M97" i="1"/>
  <c r="N97" i="1" s="1"/>
  <c r="B97" i="1"/>
  <c r="O97" i="1" s="1"/>
  <c r="C97" i="1"/>
  <c r="I97" i="1"/>
  <c r="J97" i="1" s="1"/>
  <c r="G96" i="1"/>
  <c r="E97" i="1" s="1"/>
  <c r="F97" i="1" l="1"/>
  <c r="G97" i="1"/>
  <c r="G98" i="1"/>
  <c r="F98" i="1"/>
  <c r="C98" i="1"/>
  <c r="M98" i="1"/>
  <c r="N98" i="1" s="1"/>
  <c r="B98" i="1"/>
  <c r="A99" i="1"/>
  <c r="E98" i="1"/>
  <c r="I98" i="1"/>
  <c r="J98" i="1" s="1"/>
  <c r="E99" i="1" l="1"/>
  <c r="F99" i="1" s="1"/>
  <c r="A100" i="1"/>
  <c r="B99" i="1"/>
  <c r="C99" i="1" s="1"/>
  <c r="O98" i="1"/>
  <c r="M99" i="1" s="1"/>
  <c r="N99" i="1" s="1"/>
  <c r="K98" i="1"/>
  <c r="I99" i="1" s="1"/>
  <c r="J99" i="1" s="1"/>
  <c r="G99" i="1" l="1"/>
  <c r="K99" i="1"/>
  <c r="O99" i="1"/>
  <c r="A101" i="1"/>
  <c r="B100" i="1"/>
  <c r="C100" i="1" s="1"/>
  <c r="E100" i="1"/>
  <c r="F100" i="1" s="1"/>
  <c r="I100" i="1"/>
  <c r="J100" i="1" s="1"/>
  <c r="M100" i="1"/>
  <c r="N100" i="1" s="1"/>
  <c r="G100" i="1" l="1"/>
  <c r="E101" i="1"/>
  <c r="B101" i="1"/>
  <c r="F101" i="1"/>
  <c r="A102" i="1"/>
  <c r="C101" i="1"/>
  <c r="G101" i="1"/>
  <c r="O100" i="1"/>
  <c r="K100" i="1"/>
  <c r="I101" i="1" s="1"/>
  <c r="J101" i="1" s="1"/>
  <c r="K101" i="1" l="1"/>
  <c r="A103" i="1"/>
  <c r="I102" i="1"/>
  <c r="J102" i="1" s="1"/>
  <c r="B102" i="1"/>
  <c r="K102" i="1" s="1"/>
  <c r="E102" i="1"/>
  <c r="F102" i="1"/>
  <c r="M101" i="1"/>
  <c r="N101" i="1" s="1"/>
  <c r="G102" i="1" l="1"/>
  <c r="C102" i="1"/>
  <c r="B103" i="1"/>
  <c r="K103" i="1"/>
  <c r="E103" i="1"/>
  <c r="F103" i="1" s="1"/>
  <c r="C103" i="1"/>
  <c r="I103" i="1"/>
  <c r="J103" i="1" s="1"/>
  <c r="A104" i="1"/>
  <c r="O101" i="1"/>
  <c r="G103" i="1" l="1"/>
  <c r="B104" i="1"/>
  <c r="I104" i="1"/>
  <c r="J104" i="1" s="1"/>
  <c r="C104" i="1"/>
  <c r="E104" i="1"/>
  <c r="G104" i="1" s="1"/>
  <c r="F104" i="1"/>
  <c r="A105" i="1"/>
  <c r="M102" i="1"/>
  <c r="N102" i="1" s="1"/>
  <c r="O102" i="1"/>
  <c r="M103" i="1" l="1"/>
  <c r="N103" i="1" s="1"/>
  <c r="E105" i="1"/>
  <c r="I105" i="1"/>
  <c r="J105" i="1" s="1"/>
  <c r="F105" i="1"/>
  <c r="B105" i="1"/>
  <c r="C105" i="1" s="1"/>
  <c r="A106" i="1"/>
  <c r="K104" i="1"/>
  <c r="K105" i="1" s="1"/>
  <c r="G105" i="1" l="1"/>
  <c r="E106" i="1"/>
  <c r="G106" i="1"/>
  <c r="A107" i="1"/>
  <c r="C106" i="1"/>
  <c r="F106" i="1"/>
  <c r="I106" i="1"/>
  <c r="J106" i="1" s="1"/>
  <c r="B106" i="1"/>
  <c r="K106" i="1" s="1"/>
  <c r="O103" i="1"/>
  <c r="I107" i="1" l="1"/>
  <c r="J107" i="1" s="1"/>
  <c r="K107" i="1"/>
  <c r="C107" i="1"/>
  <c r="A108" i="1"/>
  <c r="E107" i="1"/>
  <c r="F107" i="1" s="1"/>
  <c r="B107" i="1"/>
  <c r="M104" i="1"/>
  <c r="N104" i="1" s="1"/>
  <c r="O104" i="1"/>
  <c r="B108" i="1" l="1"/>
  <c r="I108" i="1"/>
  <c r="J108" i="1" s="1"/>
  <c r="A109" i="1"/>
  <c r="K108" i="1"/>
  <c r="E108" i="1"/>
  <c r="F108" i="1" s="1"/>
  <c r="G108" i="1"/>
  <c r="C108" i="1"/>
  <c r="M105" i="1"/>
  <c r="N105" i="1" s="1"/>
  <c r="O105" i="1"/>
  <c r="G107" i="1"/>
  <c r="M106" i="1" l="1"/>
  <c r="N106" i="1" s="1"/>
  <c r="I109" i="1"/>
  <c r="J109" i="1" s="1"/>
  <c r="B109" i="1"/>
  <c r="K109" i="1" s="1"/>
  <c r="C109" i="1"/>
  <c r="F109" i="1"/>
  <c r="G109" i="1"/>
  <c r="A110" i="1"/>
  <c r="E109" i="1"/>
  <c r="F110" i="1" l="1"/>
  <c r="B110" i="1"/>
  <c r="C110" i="1" s="1"/>
  <c r="A111" i="1"/>
  <c r="I110" i="1"/>
  <c r="J110" i="1" s="1"/>
  <c r="E110" i="1"/>
  <c r="O106" i="1"/>
  <c r="B111" i="1" l="1"/>
  <c r="A112" i="1"/>
  <c r="C111" i="1"/>
  <c r="G110" i="1"/>
  <c r="E111" i="1" s="1"/>
  <c r="M107" i="1"/>
  <c r="N107" i="1" s="1"/>
  <c r="K110" i="1"/>
  <c r="I111" i="1" s="1"/>
  <c r="J111" i="1" s="1"/>
  <c r="F111" i="1" l="1"/>
  <c r="G111" i="1"/>
  <c r="K111" i="1"/>
  <c r="I112" i="1" s="1"/>
  <c r="E112" i="1"/>
  <c r="F112" i="1"/>
  <c r="G112" i="1"/>
  <c r="A113" i="1"/>
  <c r="B112" i="1"/>
  <c r="C112" i="1"/>
  <c r="O107" i="1"/>
  <c r="J112" i="1" l="1"/>
  <c r="K112" i="1"/>
  <c r="E113" i="1"/>
  <c r="G113" i="1" s="1"/>
  <c r="M27" i="1" s="1"/>
  <c r="K113" i="1"/>
  <c r="M28" i="1" s="1"/>
  <c r="A114" i="1"/>
  <c r="C113" i="1"/>
  <c r="B113" i="1"/>
  <c r="I113" i="1"/>
  <c r="J113" i="1" s="1"/>
  <c r="I28" i="1" s="1"/>
  <c r="M108" i="1"/>
  <c r="N108" i="1" s="1"/>
  <c r="O114" i="1" l="1"/>
  <c r="C114" i="1"/>
  <c r="K114" i="1"/>
  <c r="E114" i="1"/>
  <c r="G114" i="1"/>
  <c r="F114" i="1"/>
  <c r="M114" i="1"/>
  <c r="I114" i="1"/>
  <c r="J114" i="1" s="1"/>
  <c r="B114" i="1"/>
  <c r="A115" i="1"/>
  <c r="E28" i="1"/>
  <c r="E27" i="1"/>
  <c r="E29" i="1"/>
  <c r="O108" i="1"/>
  <c r="F113" i="1"/>
  <c r="I27" i="1" s="1"/>
  <c r="M109" i="1" l="1"/>
  <c r="N109" i="1" s="1"/>
  <c r="O109" i="1"/>
  <c r="C115" i="1"/>
  <c r="B115" i="1"/>
  <c r="O115" i="1"/>
  <c r="G115" i="1"/>
  <c r="F115" i="1"/>
  <c r="A116" i="1"/>
  <c r="I115" i="1"/>
  <c r="J115" i="1" s="1"/>
  <c r="M115" i="1"/>
  <c r="E115" i="1"/>
  <c r="K115" i="1"/>
  <c r="G116" i="1" l="1"/>
  <c r="A117" i="1"/>
  <c r="B116" i="1"/>
  <c r="F116" i="1"/>
  <c r="O116" i="1"/>
  <c r="E116" i="1"/>
  <c r="I116" i="1"/>
  <c r="J116" i="1" s="1"/>
  <c r="C116" i="1"/>
  <c r="M116" i="1"/>
  <c r="K116" i="1"/>
  <c r="M110" i="1"/>
  <c r="N110" i="1" s="1"/>
  <c r="O110" i="1" l="1"/>
  <c r="G117" i="1"/>
  <c r="C117" i="1"/>
  <c r="B117" i="1"/>
  <c r="A118" i="1"/>
  <c r="F117" i="1"/>
  <c r="K117" i="1"/>
  <c r="M117" i="1"/>
  <c r="I117" i="1"/>
  <c r="J117" i="1" s="1"/>
  <c r="E117" i="1"/>
  <c r="O117" i="1"/>
  <c r="E118" i="1" l="1"/>
  <c r="G118" i="1"/>
  <c r="A119" i="1"/>
  <c r="F118" i="1"/>
  <c r="B118" i="1"/>
  <c r="K118" i="1"/>
  <c r="C118" i="1"/>
  <c r="M118" i="1"/>
  <c r="O118" i="1"/>
  <c r="I118" i="1"/>
  <c r="J118" i="1" s="1"/>
  <c r="M111" i="1"/>
  <c r="N111" i="1" s="1"/>
  <c r="O111" i="1" l="1"/>
  <c r="A120" i="1"/>
  <c r="K119" i="1"/>
  <c r="B119" i="1"/>
  <c r="I119" i="1"/>
  <c r="J119" i="1" s="1"/>
  <c r="E119" i="1"/>
  <c r="F119" i="1"/>
  <c r="G119" i="1"/>
  <c r="M119" i="1"/>
  <c r="O119" i="1"/>
  <c r="C119" i="1"/>
  <c r="B120" i="1" l="1"/>
  <c r="I120" i="1"/>
  <c r="J120" i="1" s="1"/>
  <c r="G120" i="1"/>
  <c r="O120" i="1"/>
  <c r="E120" i="1"/>
  <c r="A121" i="1"/>
  <c r="K120" i="1"/>
  <c r="M120" i="1"/>
  <c r="C120" i="1"/>
  <c r="F120" i="1"/>
  <c r="M112" i="1"/>
  <c r="N112" i="1" s="1"/>
  <c r="O112" i="1"/>
  <c r="M113" i="1" l="1"/>
  <c r="N113" i="1" s="1"/>
  <c r="K121" i="1"/>
  <c r="A122" i="1"/>
  <c r="F121" i="1"/>
  <c r="E121" i="1"/>
  <c r="M121" i="1"/>
  <c r="I121" i="1"/>
  <c r="J121" i="1" s="1"/>
  <c r="O121" i="1"/>
  <c r="C121" i="1"/>
  <c r="G121" i="1"/>
  <c r="B121" i="1"/>
  <c r="O122" i="1" l="1"/>
  <c r="C122" i="1"/>
  <c r="B122" i="1"/>
  <c r="K122" i="1"/>
  <c r="A123" i="1"/>
  <c r="I122" i="1"/>
  <c r="J122" i="1" s="1"/>
  <c r="E122" i="1"/>
  <c r="F122" i="1"/>
  <c r="M122" i="1"/>
  <c r="G122" i="1"/>
  <c r="I29" i="1"/>
  <c r="N114" i="1"/>
  <c r="N115" i="1" s="1"/>
  <c r="N116" i="1" s="1"/>
  <c r="N117" i="1" s="1"/>
  <c r="N118" i="1" s="1"/>
  <c r="N119" i="1" s="1"/>
  <c r="N120" i="1" s="1"/>
  <c r="N121" i="1" s="1"/>
  <c r="O113" i="1"/>
  <c r="M29" i="1" s="1"/>
  <c r="N122" i="1" l="1"/>
  <c r="B123" i="1"/>
  <c r="K123" i="1"/>
  <c r="E123" i="1"/>
  <c r="I123" i="1"/>
  <c r="J123" i="1" s="1"/>
  <c r="G123" i="1"/>
  <c r="O123" i="1"/>
  <c r="A124" i="1"/>
  <c r="F123" i="1"/>
  <c r="C123" i="1"/>
  <c r="M123" i="1"/>
  <c r="N123" i="1" s="1"/>
  <c r="G124" i="1" l="1"/>
  <c r="M124" i="1"/>
  <c r="N124" i="1" s="1"/>
  <c r="I124" i="1"/>
  <c r="J124" i="1" s="1"/>
  <c r="K124" i="1"/>
  <c r="A125" i="1"/>
  <c r="B124" i="1"/>
  <c r="C124" i="1"/>
  <c r="F124" i="1"/>
  <c r="O124" i="1"/>
  <c r="E124" i="1"/>
  <c r="K125" i="1" l="1"/>
  <c r="A126" i="1"/>
  <c r="E125" i="1"/>
  <c r="G125" i="1"/>
  <c r="B125" i="1"/>
  <c r="F125" i="1"/>
  <c r="I125" i="1"/>
  <c r="J125" i="1" s="1"/>
  <c r="O125" i="1"/>
  <c r="M125" i="1"/>
  <c r="N125" i="1" s="1"/>
  <c r="C125" i="1"/>
  <c r="M126" i="1" l="1"/>
  <c r="N126" i="1" s="1"/>
  <c r="A127" i="1"/>
  <c r="F126" i="1"/>
  <c r="G126" i="1"/>
  <c r="K126" i="1"/>
  <c r="E126" i="1"/>
  <c r="O126" i="1"/>
  <c r="B126" i="1"/>
  <c r="C126" i="1"/>
  <c r="I126" i="1"/>
  <c r="J126" i="1" s="1"/>
  <c r="M127" i="1" l="1"/>
  <c r="N127" i="1" s="1"/>
  <c r="B127" i="1"/>
  <c r="E127" i="1"/>
  <c r="G127" i="1"/>
  <c r="K127" i="1"/>
  <c r="O127" i="1"/>
  <c r="I127" i="1"/>
  <c r="J127" i="1" s="1"/>
  <c r="F127" i="1"/>
  <c r="C127" i="1"/>
  <c r="A128" i="1"/>
  <c r="A129" i="1" l="1"/>
  <c r="B128" i="1"/>
  <c r="I128" i="1"/>
  <c r="J128" i="1" s="1"/>
  <c r="F128" i="1"/>
  <c r="O128" i="1"/>
  <c r="C128" i="1"/>
  <c r="E128" i="1"/>
  <c r="G128" i="1"/>
  <c r="M128" i="1"/>
  <c r="N128" i="1" s="1"/>
  <c r="K128" i="1"/>
  <c r="E129" i="1" l="1"/>
  <c r="F129" i="1"/>
  <c r="B129" i="1"/>
  <c r="A130" i="1"/>
  <c r="O129" i="1"/>
  <c r="G129" i="1"/>
  <c r="C129" i="1"/>
  <c r="M129" i="1"/>
  <c r="N129" i="1" s="1"/>
  <c r="I129" i="1"/>
  <c r="J129" i="1" s="1"/>
  <c r="K129" i="1"/>
  <c r="M130" i="1" l="1"/>
  <c r="N130" i="1" s="1"/>
  <c r="C130" i="1"/>
  <c r="B130" i="1"/>
  <c r="O130" i="1"/>
  <c r="K130" i="1"/>
  <c r="E130" i="1"/>
  <c r="I130" i="1"/>
  <c r="J130" i="1" s="1"/>
  <c r="F130" i="1"/>
  <c r="A131" i="1"/>
  <c r="G130" i="1"/>
  <c r="G131" i="1" l="1"/>
  <c r="E131" i="1"/>
  <c r="M131" i="1"/>
  <c r="N131" i="1" s="1"/>
  <c r="F131" i="1"/>
  <c r="C131" i="1"/>
  <c r="B131" i="1"/>
  <c r="I131" i="1"/>
  <c r="J131" i="1" s="1"/>
  <c r="A132" i="1"/>
  <c r="O131" i="1"/>
  <c r="K131" i="1"/>
  <c r="K132" i="1" l="1"/>
  <c r="M132" i="1"/>
  <c r="N132" i="1" s="1"/>
  <c r="I132" i="1"/>
  <c r="J132" i="1" s="1"/>
  <c r="O132" i="1"/>
  <c r="E132" i="1"/>
  <c r="F132" i="1"/>
  <c r="C132" i="1"/>
  <c r="B132" i="1"/>
  <c r="A133" i="1"/>
  <c r="G132" i="1"/>
  <c r="C133" i="1" l="1"/>
  <c r="K133" i="1"/>
  <c r="O133" i="1"/>
  <c r="E133" i="1"/>
  <c r="A134" i="1"/>
  <c r="G133" i="1"/>
  <c r="I133" i="1"/>
  <c r="J133" i="1" s="1"/>
  <c r="M133" i="1"/>
  <c r="N133" i="1" s="1"/>
  <c r="B133" i="1"/>
  <c r="F133" i="1"/>
  <c r="G134" i="1" l="1"/>
  <c r="A135" i="1"/>
  <c r="E134" i="1"/>
  <c r="K134" i="1"/>
  <c r="B134" i="1"/>
  <c r="I134" i="1"/>
  <c r="J134" i="1" s="1"/>
  <c r="F134" i="1"/>
  <c r="M134" i="1"/>
  <c r="N134" i="1" s="1"/>
  <c r="O134" i="1"/>
  <c r="C134" i="1"/>
  <c r="A136" i="1" l="1"/>
  <c r="E135" i="1"/>
  <c r="M135" i="1"/>
  <c r="N135" i="1" s="1"/>
  <c r="O135" i="1"/>
  <c r="B135" i="1"/>
  <c r="C135" i="1"/>
  <c r="K135" i="1"/>
  <c r="F135" i="1"/>
  <c r="G135" i="1"/>
  <c r="I135" i="1"/>
  <c r="J135" i="1" s="1"/>
  <c r="M136" i="1" l="1"/>
  <c r="N136" i="1" s="1"/>
  <c r="A137" i="1"/>
  <c r="G136" i="1"/>
  <c r="I136" i="1"/>
  <c r="J136" i="1" s="1"/>
  <c r="C136" i="1"/>
  <c r="B136" i="1"/>
  <c r="E136" i="1"/>
  <c r="K136" i="1"/>
  <c r="F136" i="1"/>
  <c r="O136" i="1"/>
  <c r="O137" i="1" l="1"/>
  <c r="M137" i="1"/>
  <c r="N137" i="1" s="1"/>
  <c r="G137" i="1"/>
  <c r="B137" i="1"/>
  <c r="A138" i="1"/>
  <c r="F137" i="1"/>
  <c r="K137" i="1"/>
  <c r="I137" i="1"/>
  <c r="J137" i="1" s="1"/>
  <c r="E137" i="1"/>
  <c r="C137" i="1"/>
  <c r="G138" i="1" l="1"/>
  <c r="M138" i="1"/>
  <c r="N138" i="1" s="1"/>
  <c r="A139" i="1"/>
  <c r="O138" i="1"/>
  <c r="B138" i="1"/>
  <c r="K138" i="1"/>
  <c r="E138" i="1"/>
  <c r="I138" i="1"/>
  <c r="J138" i="1" s="1"/>
  <c r="C138" i="1"/>
  <c r="F138" i="1"/>
  <c r="G139" i="1" l="1"/>
  <c r="M139" i="1"/>
  <c r="N139" i="1" s="1"/>
  <c r="E139" i="1"/>
  <c r="O139" i="1"/>
  <c r="A140" i="1"/>
  <c r="F139" i="1"/>
  <c r="I139" i="1"/>
  <c r="J139" i="1" s="1"/>
  <c r="C139" i="1"/>
  <c r="B139" i="1"/>
  <c r="K139" i="1"/>
  <c r="O140" i="1" l="1"/>
  <c r="F140" i="1"/>
  <c r="E140" i="1"/>
  <c r="K140" i="1"/>
  <c r="C140" i="1"/>
  <c r="A141" i="1"/>
  <c r="M140" i="1"/>
  <c r="N140" i="1" s="1"/>
  <c r="G140" i="1"/>
  <c r="I140" i="1"/>
  <c r="J140" i="1" s="1"/>
  <c r="B140" i="1"/>
  <c r="C141" i="1" l="1"/>
  <c r="F141" i="1"/>
  <c r="A142" i="1"/>
  <c r="I141" i="1"/>
  <c r="J141" i="1" s="1"/>
  <c r="O141" i="1"/>
  <c r="E141" i="1"/>
  <c r="G141" i="1"/>
  <c r="K141" i="1"/>
  <c r="M141" i="1"/>
  <c r="N141" i="1" s="1"/>
  <c r="B141" i="1"/>
  <c r="G142" i="1" l="1"/>
  <c r="M142" i="1"/>
  <c r="N142" i="1" s="1"/>
  <c r="K142" i="1"/>
  <c r="B142" i="1"/>
  <c r="E142" i="1"/>
  <c r="O142" i="1"/>
  <c r="C142" i="1"/>
  <c r="F142" i="1"/>
  <c r="A143" i="1"/>
  <c r="I142" i="1"/>
  <c r="J142" i="1" s="1"/>
  <c r="K143" i="1" l="1"/>
  <c r="A144" i="1"/>
  <c r="M143" i="1"/>
  <c r="N143" i="1" s="1"/>
  <c r="F143" i="1"/>
  <c r="O143" i="1"/>
  <c r="B143" i="1"/>
  <c r="G143" i="1"/>
  <c r="C143" i="1"/>
  <c r="I143" i="1"/>
  <c r="J143" i="1" s="1"/>
  <c r="E143" i="1"/>
  <c r="C144" i="1" l="1"/>
  <c r="M144" i="1"/>
  <c r="N144" i="1" s="1"/>
  <c r="B144" i="1"/>
  <c r="A145" i="1"/>
  <c r="F144" i="1"/>
  <c r="K144" i="1"/>
  <c r="G144" i="1"/>
  <c r="E144" i="1"/>
  <c r="O144" i="1"/>
  <c r="I144" i="1"/>
  <c r="J144" i="1" s="1"/>
  <c r="I145" i="1" l="1"/>
  <c r="J145" i="1" s="1"/>
  <c r="F145" i="1"/>
  <c r="K145" i="1"/>
  <c r="O145" i="1"/>
  <c r="B145" i="1"/>
  <c r="M145" i="1"/>
  <c r="N145" i="1" s="1"/>
  <c r="C145" i="1"/>
  <c r="E145" i="1"/>
  <c r="G145" i="1"/>
</calcChain>
</file>

<file path=xl/comments1.xml><?xml version="1.0" encoding="utf-8"?>
<comments xmlns="http://schemas.openxmlformats.org/spreadsheetml/2006/main">
  <authors>
    <author>Alex Bejanishvili</author>
  </authors>
  <commentList>
    <comment ref="A6" authorId="0" shapeId="0">
      <text>
        <r>
          <rPr>
            <b/>
            <sz val="9"/>
            <color indexed="81"/>
            <rFont val="Tahoma"/>
            <family val="2"/>
          </rPr>
          <t>Current Age:</t>
        </r>
        <r>
          <rPr>
            <sz val="9"/>
            <color indexed="81"/>
            <rFont val="Tahoma"/>
            <charset val="1"/>
          </rPr>
          <t xml:space="preserve">
Your current age.</t>
        </r>
      </text>
    </comment>
    <comment ref="A7" authorId="0" shapeId="0">
      <text>
        <r>
          <rPr>
            <b/>
            <sz val="9"/>
            <color indexed="81"/>
            <rFont val="Tahoma"/>
            <charset val="1"/>
          </rPr>
          <t xml:space="preserve">Retirement Age:
</t>
        </r>
        <r>
          <rPr>
            <sz val="9"/>
            <color indexed="81"/>
            <rFont val="Tahoma"/>
            <family val="2"/>
          </rPr>
          <t>Age when you retire.</t>
        </r>
        <r>
          <rPr>
            <sz val="9"/>
            <color indexed="81"/>
            <rFont val="Tahoma"/>
            <charset val="1"/>
          </rPr>
          <t xml:space="preserve">
</t>
        </r>
      </text>
    </comment>
    <comment ref="A9" authorId="0" shapeId="0">
      <text>
        <r>
          <rPr>
            <b/>
            <sz val="9"/>
            <color indexed="81"/>
            <rFont val="Tahoma"/>
            <charset val="1"/>
          </rPr>
          <t xml:space="preserve">Lump Sum:
</t>
        </r>
        <r>
          <rPr>
            <sz val="9"/>
            <color indexed="81"/>
            <rFont val="Tahoma"/>
            <family val="2"/>
          </rPr>
          <t>Amount that you will start your savings with.</t>
        </r>
      </text>
    </comment>
    <comment ref="A11" authorId="0" shapeId="0">
      <text>
        <r>
          <rPr>
            <b/>
            <sz val="9"/>
            <color indexed="81"/>
            <rFont val="Tahoma"/>
            <charset val="1"/>
          </rPr>
          <t>Annual Deposits:</t>
        </r>
        <r>
          <rPr>
            <sz val="9"/>
            <color indexed="81"/>
            <rFont val="Tahoma"/>
            <family val="2"/>
          </rPr>
          <t xml:space="preserve">
Annual contribution or sum of contributions made per one year towards your savings.</t>
        </r>
      </text>
    </comment>
    <comment ref="A12" authorId="0" shapeId="0">
      <text>
        <r>
          <rPr>
            <b/>
            <sz val="9"/>
            <color indexed="81"/>
            <rFont val="Tahoma"/>
            <charset val="1"/>
          </rPr>
          <t>Year to Pay:</t>
        </r>
        <r>
          <rPr>
            <sz val="9"/>
            <color indexed="81"/>
            <rFont val="Tahoma"/>
            <family val="2"/>
          </rPr>
          <t xml:space="preserve">
The number of years to make your Annual Deposits</t>
        </r>
      </text>
    </comment>
    <comment ref="A16" authorId="0" shapeId="0">
      <text>
        <r>
          <rPr>
            <b/>
            <sz val="9"/>
            <color indexed="81"/>
            <rFont val="Tahoma"/>
            <charset val="1"/>
          </rPr>
          <t xml:space="preserve">Savings Plan 1:
</t>
        </r>
        <r>
          <rPr>
            <sz val="9"/>
            <color indexed="81"/>
            <rFont val="Tahoma"/>
            <family val="2"/>
          </rPr>
          <t>Name of the savings account or bank.</t>
        </r>
      </text>
    </comment>
    <comment ref="E16" authorId="0" shapeId="0">
      <text>
        <r>
          <rPr>
            <b/>
            <sz val="9"/>
            <color indexed="81"/>
            <rFont val="Tahoma"/>
            <charset val="1"/>
          </rPr>
          <t xml:space="preserve">Annual Return Rate:
</t>
        </r>
        <r>
          <rPr>
            <sz val="9"/>
            <color indexed="81"/>
            <rFont val="Tahoma"/>
            <family val="2"/>
          </rPr>
          <t>Return rate for Savings Plan 1.</t>
        </r>
        <r>
          <rPr>
            <sz val="9"/>
            <color indexed="81"/>
            <rFont val="Tahoma"/>
            <charset val="1"/>
          </rPr>
          <t xml:space="preserve">
</t>
        </r>
      </text>
    </comment>
    <comment ref="A17" authorId="0" shapeId="0">
      <text>
        <r>
          <rPr>
            <b/>
            <sz val="9"/>
            <color indexed="81"/>
            <rFont val="Tahoma"/>
            <charset val="1"/>
          </rPr>
          <t xml:space="preserve">Savings Plan 1:
</t>
        </r>
        <r>
          <rPr>
            <sz val="9"/>
            <color indexed="81"/>
            <rFont val="Tahoma"/>
            <family val="2"/>
          </rPr>
          <t>Name of the savings account or bank.</t>
        </r>
      </text>
    </comment>
    <comment ref="E17" authorId="0" shapeId="0">
      <text>
        <r>
          <rPr>
            <b/>
            <sz val="9"/>
            <color indexed="81"/>
            <rFont val="Tahoma"/>
            <charset val="1"/>
          </rPr>
          <t xml:space="preserve">Annual Return Rate:
</t>
        </r>
        <r>
          <rPr>
            <sz val="9"/>
            <color indexed="81"/>
            <rFont val="Tahoma"/>
            <family val="2"/>
          </rPr>
          <t>Return rate for Savings Plan 2.</t>
        </r>
      </text>
    </comment>
    <comment ref="A18" authorId="0" shapeId="0">
      <text>
        <r>
          <rPr>
            <b/>
            <sz val="9"/>
            <color indexed="81"/>
            <rFont val="Tahoma"/>
            <charset val="1"/>
          </rPr>
          <t xml:space="preserve">Savings Plan 1:
</t>
        </r>
        <r>
          <rPr>
            <sz val="9"/>
            <color indexed="81"/>
            <rFont val="Tahoma"/>
            <family val="2"/>
          </rPr>
          <t>Name of the savings account or bank.</t>
        </r>
      </text>
    </comment>
    <comment ref="E18" authorId="0" shapeId="0">
      <text>
        <r>
          <rPr>
            <b/>
            <sz val="9"/>
            <color indexed="81"/>
            <rFont val="Tahoma"/>
            <charset val="1"/>
          </rPr>
          <t xml:space="preserve">Annual Return Rate:
</t>
        </r>
        <r>
          <rPr>
            <sz val="9"/>
            <color indexed="81"/>
            <rFont val="Tahoma"/>
            <family val="2"/>
          </rPr>
          <t>Return rate for Savings Plan 3.</t>
        </r>
        <r>
          <rPr>
            <sz val="9"/>
            <color indexed="81"/>
            <rFont val="Tahoma"/>
            <charset val="1"/>
          </rPr>
          <t xml:space="preserve">
</t>
        </r>
      </text>
    </comment>
    <comment ref="A20" authorId="0" shapeId="0">
      <text>
        <r>
          <rPr>
            <b/>
            <sz val="9"/>
            <color indexed="81"/>
            <rFont val="Tahoma"/>
            <family val="2"/>
          </rPr>
          <t>Annual Table:</t>
        </r>
        <r>
          <rPr>
            <sz val="9"/>
            <color indexed="81"/>
            <rFont val="Tahoma"/>
            <family val="2"/>
          </rPr>
          <t xml:space="preserve">
Select "Show" from the drop down menu to have your detailed report displayed or select "Hide" if you do not wish to.</t>
        </r>
      </text>
    </comment>
    <comment ref="E26" authorId="0" shapeId="0">
      <text>
        <r>
          <rPr>
            <b/>
            <sz val="9"/>
            <color indexed="81"/>
            <rFont val="Tahoma"/>
            <charset val="1"/>
          </rPr>
          <t xml:space="preserve">Total Invested:
</t>
        </r>
        <r>
          <rPr>
            <sz val="9"/>
            <color indexed="81"/>
            <rFont val="Tahoma"/>
            <family val="2"/>
          </rPr>
          <t>The</t>
        </r>
        <r>
          <rPr>
            <b/>
            <sz val="9"/>
            <color indexed="81"/>
            <rFont val="Tahoma"/>
            <charset val="1"/>
          </rPr>
          <t xml:space="preserve"> </t>
        </r>
        <r>
          <rPr>
            <sz val="9"/>
            <color indexed="81"/>
            <rFont val="Tahoma"/>
            <family val="2"/>
          </rPr>
          <t>Lump Sum and the total amount of your annual deposits.</t>
        </r>
      </text>
    </comment>
    <comment ref="I26" authorId="0" shapeId="0">
      <text>
        <r>
          <rPr>
            <b/>
            <sz val="9"/>
            <color indexed="81"/>
            <rFont val="Tahoma"/>
            <charset val="1"/>
          </rPr>
          <t xml:space="preserve">Interest Earned:
</t>
        </r>
        <r>
          <rPr>
            <sz val="9"/>
            <color indexed="81"/>
            <rFont val="Tahoma"/>
            <family val="2"/>
          </rPr>
          <t>Cumulative amount of interest earned for each year of investment.</t>
        </r>
      </text>
    </comment>
    <comment ref="M26" authorId="0" shapeId="0">
      <text>
        <r>
          <rPr>
            <b/>
            <sz val="9"/>
            <color indexed="81"/>
            <rFont val="Tahoma"/>
            <charset val="1"/>
          </rPr>
          <t xml:space="preserve">Future Value:
</t>
        </r>
        <r>
          <rPr>
            <sz val="9"/>
            <color indexed="81"/>
            <rFont val="Tahoma"/>
            <family val="2"/>
          </rPr>
          <t>Future value of your investment.</t>
        </r>
      </text>
    </comment>
  </commentList>
</comments>
</file>

<file path=xl/sharedStrings.xml><?xml version="1.0" encoding="utf-8"?>
<sst xmlns="http://schemas.openxmlformats.org/spreadsheetml/2006/main" count="76" uniqueCount="67">
  <si>
    <t>Savings Plan Entries</t>
  </si>
  <si>
    <t>Current Age:</t>
  </si>
  <si>
    <t>Retirement Age:</t>
  </si>
  <si>
    <t>Lump Sum:</t>
  </si>
  <si>
    <t>Annual Deposit:</t>
  </si>
  <si>
    <t>Years to Pay:</t>
  </si>
  <si>
    <t>Savings Plan 1</t>
  </si>
  <si>
    <t>Savings Plan 2</t>
  </si>
  <si>
    <t>Savings Plan 3</t>
  </si>
  <si>
    <t>Annual Return Rate</t>
  </si>
  <si>
    <t>Deposits</t>
  </si>
  <si>
    <t>Interest</t>
  </si>
  <si>
    <t>Balance</t>
  </si>
  <si>
    <t>Year</t>
  </si>
  <si>
    <t>Interest Earned</t>
  </si>
  <si>
    <t>Future Value</t>
  </si>
  <si>
    <t>Total Invested</t>
  </si>
  <si>
    <t>Annual Table:</t>
  </si>
  <si>
    <t>Summary &amp; Results</t>
  </si>
  <si>
    <t>Retirement Savings Plan</t>
  </si>
  <si>
    <t>IMPORTANT—READ CAREFULLY:</t>
  </si>
  <si>
    <t>This End-User License Agreement (”EULA”) is a legal agreement between you and Spreadsheet123.com that</t>
  </si>
  <si>
    <t>covers all Microsoft Excel and OpenOffice.org templates or spreadsheets (”TEMPLATES”) and software ("SOFTWARE") made</t>
  </si>
  <si>
    <t>by Spreadsheet123.com.</t>
  </si>
  <si>
    <t>By downloading, copying, accessing or otherwise using any TEMPLATES or/and SOFTWARE, you agree to be bound by the</t>
  </si>
  <si>
    <t>terms of this EULA.</t>
  </si>
  <si>
    <t>TEMPLATES LICENSE</t>
  </si>
  <si>
    <t>This TEMPLATE is protected by copyright laws and international copyright treaties, as well as other intellectual</t>
  </si>
  <si>
    <t>property laws and treaties. Each TEMPLATE is licensed, not sold.</t>
  </si>
  <si>
    <t>1. GRANT OF LICENSE.</t>
  </si>
  <si>
    <r>
      <t xml:space="preserve">You may customize this </t>
    </r>
    <r>
      <rPr>
        <b/>
        <sz val="10"/>
        <rFont val="Arial"/>
        <family val="2"/>
      </rPr>
      <t>TEMPLATE</t>
    </r>
    <r>
      <rPr>
        <sz val="10"/>
        <rFont val="Arial"/>
        <family val="2"/>
      </rPr>
      <t xml:space="preserve"> with you personal information and use for its intended purpose in personal calculations</t>
    </r>
  </si>
  <si>
    <t xml:space="preserve">documentation or/and communications, but you may not remove or alter any logo, trademark, copyright, hyperlinks, </t>
  </si>
  <si>
    <t>disclaimers, terms of use or other proprietary notices within this TEMPLATE.</t>
  </si>
  <si>
    <t>You may not sell, resell, license, rent, lease, lend or otherwise transfer for value without written</t>
  </si>
  <si>
    <t>product. You may not copy or post any TEMPLATE on any network computer or broadcast it in any media without</t>
  </si>
  <si>
    <t>written permission of SPREADSHEET123.COM.</t>
  </si>
  <si>
    <t>2. RESERVATION OF RIGHTS.</t>
  </si>
  <si>
    <t xml:space="preserve">All rights not expressly granted are reserved by Spreadsheet123.com. In particular, this EULA does not grant you any </t>
  </si>
  <si>
    <t>other than expressly permitted in this EULA is prohibited, and may result in severe civil and criminal penalties.</t>
  </si>
  <si>
    <t>3. TERMINATION.</t>
  </si>
  <si>
    <t>terms and conditions of this EULA. In such event, you must destroy all copies of any TEMPLATE.</t>
  </si>
  <si>
    <t>4. NOTICE SPECIFIC TO TEMPLATES.</t>
  </si>
  <si>
    <t xml:space="preserve">SPREADSHEET123.COM MAKE NO REPRESENTATIONS </t>
  </si>
  <si>
    <t>ABOUT THE SUITABILITY OF THE TEMPLATES FOR ANY PURPOSE. ALL TEMPLATES ARE PROVIDED</t>
  </si>
  <si>
    <t xml:space="preserve"> “AS IS” WITHOUT WARRANTY OF ANY KIND. SPREADSHEET123.COM HEREBY DISCLAIM ALL </t>
  </si>
  <si>
    <t>WARRANTIES AND CONDITIONS WITH REGARD TO THE TEMPLATES, INCLUDING ALL IMPLIED</t>
  </si>
  <si>
    <t>WARRANTIES AND CONDITIONS OF MERCHANTABILITY, FITNESS FOR A PARTICULAR PURPOSE, TITLE</t>
  </si>
  <si>
    <t>AND NON-INFRINGEMENT. IN NO EVENT SHALL SPREADSHEET123.COM BE LIABLE FOR ANY SPECIAL,</t>
  </si>
  <si>
    <t xml:space="preserve">INDIRECT OR CONSEQUENTIAL DAMAGES OR ANY DAMAGES WHATSOEVER RESULTING FROM LOSS </t>
  </si>
  <si>
    <t xml:space="preserve">OF USE, DATA OR PROFITS, WHETHER IN AN ACTION OF CONTRACT, NEGLIGENCE OR OTHER TORTIOUS </t>
  </si>
  <si>
    <t>ANY REFERENCES TO EVENTS, PEOPLE, PLACES, OR ENTITIES IN THE TEMPLATES IS PURELY FICTITIOUS AND NOT INTENDED TO REPRESENT ANY ACTUAL EVENT,</t>
  </si>
  <si>
    <t>PERSON, PLACE, OR ENTITY. SPREADSHEET123.COM  DISCLAIMS ANY LIKENESS OR SIMILARITIES TO ACTUAL EVENTS, PEOPLE, PLACES, OR ENTITIES, AND</t>
  </si>
  <si>
    <t>ANY SUCH LIKENESS OR SIMILARITIES ARE UNINTENTIONAL AND PURELY COINCIDENTAL.</t>
  </si>
  <si>
    <t>5. MISCELLANEOUS.</t>
  </si>
  <si>
    <t>Some states do not allow the limitation or exclusion of liability for incidental or consequential</t>
  </si>
  <si>
    <t>damages, so the above limitation may not apply to you.</t>
  </si>
  <si>
    <t>Show</t>
  </si>
  <si>
    <t>Years to Retirement</t>
  </si>
  <si>
    <t>Cumulative 
Deposits</t>
  </si>
  <si>
    <t>Cumulative 
Interest</t>
  </si>
  <si>
    <t>Terms of Use - EULA</t>
  </si>
  <si>
    <t xml:space="preserve">All title and copyrights in and to the Template, and any copies of the Template, are owned by Spreadsheet123.com. </t>
  </si>
  <si>
    <t>rights in connection with any trademarks or service marks of Spreadsheet123.com. Use of any Template for any purpose</t>
  </si>
  <si>
    <r>
      <t xml:space="preserve">Without prejudice to any other rights, </t>
    </r>
    <r>
      <rPr>
        <b/>
        <sz val="11"/>
        <rFont val="Calibri"/>
        <family val="2"/>
      </rPr>
      <t>Spreadsheet123.com</t>
    </r>
    <r>
      <rPr>
        <sz val="11"/>
        <rFont val="Calibri"/>
        <family val="2"/>
      </rPr>
      <t xml:space="preserve"> may terminate this EULA if you fail to comply with the</t>
    </r>
  </si>
  <si>
    <r>
      <t xml:space="preserve">This EULA grants you the right to download this TEMPLATE free of charge for </t>
    </r>
    <r>
      <rPr>
        <b/>
        <sz val="10"/>
        <color indexed="16"/>
        <rFont val="Arial"/>
        <family val="2"/>
      </rPr>
      <t>personal use or use within your family.</t>
    </r>
  </si>
  <si>
    <r>
      <t xml:space="preserve">permission of </t>
    </r>
    <r>
      <rPr>
        <b/>
        <sz val="11"/>
        <color indexed="16"/>
        <rFont val="Calibri"/>
        <family val="2"/>
      </rPr>
      <t>SPREADSHEET123.COM</t>
    </r>
  </si>
  <si>
    <r>
      <t xml:space="preserve">You may not distribute this </t>
    </r>
    <r>
      <rPr>
        <b/>
        <sz val="11"/>
        <color indexed="16"/>
        <rFont val="Calibri"/>
        <family val="2"/>
      </rPr>
      <t>TEMPLATE</t>
    </r>
    <r>
      <rPr>
        <sz val="11"/>
        <color indexed="16"/>
        <rFont val="Calibri"/>
        <family val="2"/>
      </rPr>
      <t xml:space="preserve"> in any stand-alone products that contain only the TEMPLATE, or as part of any other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</si>
</sst>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quot;£&quot;#,##0.00;[Red]\-&quot;£&quot;#,##0.00"/>
    <numFmt numFmtId="164" formatCode="#,##0.0"/>
  </numFmts>
  <fonts count="32" x14ac:knownFonts="1">
    <font>
      <sz val="11"/>
      <color theme="1"/>
      <name val="Calibri"/>
      <family val="2"/>
      <scheme val="minor"/>
    </font>
    <font>
      <sz val="8"/>
      <name val="Calibri"/>
      <family val="2"/>
    </font>
    <font>
      <sz val="9"/>
      <color indexed="81"/>
      <name val="Tahoma"/>
      <charset val="1"/>
    </font>
    <font>
      <b/>
      <sz val="9"/>
      <color indexed="81"/>
      <name val="Tahoma"/>
      <charset val="1"/>
    </font>
    <font>
      <b/>
      <sz val="9"/>
      <color indexed="81"/>
      <name val="Tahoma"/>
      <family val="2"/>
    </font>
    <font>
      <sz val="9"/>
      <color indexed="81"/>
      <name val="Tahoma"/>
      <family val="2"/>
    </font>
    <font>
      <u/>
      <sz val="11"/>
      <color indexed="12"/>
      <name val="Calibri"/>
      <family val="2"/>
    </font>
    <font>
      <b/>
      <sz val="11"/>
      <name val="Arial"/>
      <family val="2"/>
    </font>
    <font>
      <b/>
      <sz val="10"/>
      <name val="Arial"/>
      <family val="2"/>
    </font>
    <font>
      <sz val="10"/>
      <name val="Arial"/>
      <family val="2"/>
    </font>
    <font>
      <b/>
      <sz val="11"/>
      <name val="Calibri"/>
      <family val="2"/>
    </font>
    <font>
      <sz val="11"/>
      <name val="Calibri"/>
      <family val="2"/>
    </font>
    <font>
      <sz val="11"/>
      <name val="Arial"/>
      <family val="2"/>
    </font>
    <font>
      <sz val="18"/>
      <name val="Arial"/>
      <family val="2"/>
    </font>
    <font>
      <sz val="14"/>
      <name val="Arial"/>
      <family val="2"/>
    </font>
    <font>
      <sz val="20"/>
      <color indexed="9"/>
      <name val="Arial"/>
      <family val="2"/>
    </font>
    <font>
      <sz val="11"/>
      <color indexed="9"/>
      <name val="Arial"/>
      <family val="2"/>
    </font>
    <font>
      <sz val="10"/>
      <color indexed="9"/>
      <name val="Arial"/>
      <family val="2"/>
    </font>
    <font>
      <sz val="14"/>
      <color indexed="9"/>
      <name val="Arial"/>
      <family val="2"/>
    </font>
    <font>
      <sz val="12"/>
      <color indexed="63"/>
      <name val="Arial"/>
      <family val="2"/>
    </font>
    <font>
      <sz val="12"/>
      <color indexed="9"/>
      <name val="Arial"/>
      <family val="2"/>
    </font>
    <font>
      <sz val="9"/>
      <name val="Arial"/>
      <family val="2"/>
    </font>
    <font>
      <b/>
      <sz val="13"/>
      <color indexed="63"/>
      <name val="Arial"/>
      <family val="2"/>
    </font>
    <font>
      <sz val="11"/>
      <color indexed="63"/>
      <name val="Arial"/>
      <family val="2"/>
    </font>
    <font>
      <b/>
      <sz val="22"/>
      <name val="Arial"/>
      <family val="2"/>
    </font>
    <font>
      <b/>
      <sz val="24"/>
      <name val="Calibri"/>
      <family val="2"/>
    </font>
    <font>
      <u/>
      <sz val="10"/>
      <name val="Arial"/>
      <family val="2"/>
    </font>
    <font>
      <sz val="7"/>
      <name val="Verdana"/>
      <family val="2"/>
    </font>
    <font>
      <sz val="7"/>
      <name val="Calibri"/>
      <family val="2"/>
    </font>
    <font>
      <b/>
      <sz val="10"/>
      <color indexed="16"/>
      <name val="Arial"/>
      <family val="2"/>
    </font>
    <font>
      <sz val="11"/>
      <color indexed="16"/>
      <name val="Calibri"/>
      <family val="2"/>
    </font>
    <font>
      <b/>
      <sz val="11"/>
      <color indexed="16"/>
      <name val="Calibri"/>
      <family val="2"/>
    </font>
  </fonts>
  <fills count="14">
    <fill>
      <patternFill patternType="none"/>
    </fill>
    <fill>
      <patternFill patternType="gray125"/>
    </fill>
    <fill>
      <patternFill patternType="solid">
        <fgColor indexed="12"/>
        <bgColor indexed="64"/>
      </patternFill>
    </fill>
    <fill>
      <patternFill patternType="solid">
        <fgColor indexed="22"/>
        <bgColor indexed="64"/>
      </patternFill>
    </fill>
    <fill>
      <patternFill patternType="solid">
        <fgColor indexed="41"/>
        <bgColor indexed="64"/>
      </patternFill>
    </fill>
    <fill>
      <patternFill patternType="solid">
        <fgColor indexed="23"/>
        <bgColor indexed="64"/>
      </patternFill>
    </fill>
    <fill>
      <patternFill patternType="solid">
        <fgColor indexed="55"/>
        <bgColor indexed="64"/>
      </patternFill>
    </fill>
    <fill>
      <patternFill patternType="solid">
        <fgColor indexed="63"/>
        <bgColor indexed="64"/>
      </patternFill>
    </fill>
    <fill>
      <patternFill patternType="solid">
        <fgColor indexed="42"/>
        <bgColor indexed="64"/>
      </patternFill>
    </fill>
    <fill>
      <patternFill patternType="solid">
        <fgColor indexed="56"/>
        <bgColor indexed="64"/>
      </patternFill>
    </fill>
    <fill>
      <patternFill patternType="solid">
        <fgColor indexed="58"/>
        <bgColor indexed="64"/>
      </patternFill>
    </fill>
    <fill>
      <patternFill patternType="solid">
        <fgColor indexed="16"/>
        <bgColor indexed="64"/>
      </patternFill>
    </fill>
    <fill>
      <patternFill patternType="solid">
        <fgColor indexed="18"/>
        <bgColor indexed="64"/>
      </patternFill>
    </fill>
    <fill>
      <patternFill patternType="solid">
        <fgColor indexed="45"/>
        <bgColor indexed="64"/>
      </patternFill>
    </fill>
  </fills>
  <borders count="3">
    <border>
      <left/>
      <right/>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s>
  <cellStyleXfs count="2">
    <xf numFmtId="0" fontId="0" fillId="0" borderId="0"/>
    <xf numFmtId="0" fontId="6" fillId="0" borderId="0" applyNumberFormat="0" applyFill="0" applyBorder="0" applyAlignment="0" applyProtection="0">
      <alignment vertical="top"/>
      <protection locked="0"/>
    </xf>
  </cellStyleXfs>
  <cellXfs count="92">
    <xf numFmtId="0" fontId="0" fillId="0" borderId="0" xfId="0"/>
    <xf numFmtId="0" fontId="11" fillId="0" borderId="0" xfId="0" applyFont="1" applyFill="1" applyBorder="1"/>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12" fillId="0" borderId="0" xfId="0" applyFont="1" applyFill="1" applyBorder="1" applyAlignment="1">
      <alignment horizontal="right" vertical="center"/>
    </xf>
    <xf numFmtId="9" fontId="12" fillId="0" borderId="0" xfId="0" applyNumberFormat="1" applyFont="1" applyFill="1" applyBorder="1" applyAlignment="1">
      <alignment vertical="center"/>
    </xf>
    <xf numFmtId="10" fontId="12" fillId="0" borderId="0" xfId="0" applyNumberFormat="1" applyFont="1" applyFill="1" applyBorder="1" applyAlignment="1">
      <alignment vertical="center"/>
    </xf>
    <xf numFmtId="0" fontId="9" fillId="0" borderId="0" xfId="0" applyFont="1" applyFill="1" applyBorder="1" applyAlignment="1">
      <alignment vertical="center"/>
    </xf>
    <xf numFmtId="8" fontId="9" fillId="0" borderId="0" xfId="0" applyNumberFormat="1" applyFont="1" applyFill="1" applyBorder="1" applyAlignment="1">
      <alignment vertical="center"/>
    </xf>
    <xf numFmtId="0" fontId="14" fillId="2" borderId="0" xfId="0" applyFont="1" applyFill="1" applyBorder="1" applyAlignment="1">
      <alignment vertical="center"/>
    </xf>
    <xf numFmtId="0" fontId="14" fillId="0" borderId="0" xfId="0" applyFont="1" applyFill="1" applyBorder="1" applyAlignment="1">
      <alignment vertical="center"/>
    </xf>
    <xf numFmtId="0" fontId="18" fillId="2" borderId="0" xfId="0" applyFont="1" applyFill="1" applyBorder="1" applyAlignment="1">
      <alignment vertical="center"/>
    </xf>
    <xf numFmtId="0" fontId="12" fillId="3" borderId="0" xfId="0" applyFont="1" applyFill="1" applyBorder="1" applyAlignment="1">
      <alignment horizontal="center" vertical="center"/>
    </xf>
    <xf numFmtId="0" fontId="12" fillId="3" borderId="0" xfId="0" applyFont="1" applyFill="1" applyBorder="1" applyAlignment="1">
      <alignment vertical="center"/>
    </xf>
    <xf numFmtId="0" fontId="19" fillId="3" borderId="0" xfId="0" applyFont="1" applyFill="1" applyBorder="1" applyAlignment="1">
      <alignment vertical="center"/>
    </xf>
    <xf numFmtId="0" fontId="19" fillId="3" borderId="0" xfId="0" applyFont="1" applyFill="1" applyBorder="1" applyAlignment="1">
      <alignment horizontal="center" vertical="center"/>
    </xf>
    <xf numFmtId="164" fontId="19" fillId="3" borderId="0" xfId="0" applyNumberFormat="1" applyFont="1" applyFill="1" applyBorder="1" applyAlignment="1">
      <alignment vertical="center"/>
    </xf>
    <xf numFmtId="0" fontId="14" fillId="4" borderId="0" xfId="0" applyFont="1" applyFill="1" applyBorder="1" applyAlignment="1">
      <alignment horizontal="left" vertical="center"/>
    </xf>
    <xf numFmtId="0" fontId="12" fillId="4" borderId="0" xfId="0" applyFont="1" applyFill="1" applyBorder="1" applyAlignment="1">
      <alignment vertical="center"/>
    </xf>
    <xf numFmtId="0" fontId="12" fillId="4" borderId="0" xfId="0" applyFont="1" applyFill="1" applyBorder="1" applyAlignment="1">
      <alignment horizontal="right" vertical="center"/>
    </xf>
    <xf numFmtId="0" fontId="12" fillId="4" borderId="0" xfId="0" applyFont="1" applyFill="1" applyBorder="1" applyAlignment="1">
      <alignment horizontal="center" vertical="center"/>
    </xf>
    <xf numFmtId="0" fontId="16" fillId="7" borderId="0" xfId="0" applyFont="1" applyFill="1" applyBorder="1" applyAlignment="1">
      <alignment vertical="center"/>
    </xf>
    <xf numFmtId="0" fontId="12" fillId="8" borderId="0" xfId="0" applyFont="1" applyFill="1" applyBorder="1" applyAlignment="1">
      <alignment vertical="center"/>
    </xf>
    <xf numFmtId="0" fontId="15" fillId="9" borderId="0" xfId="0" applyFont="1" applyFill="1" applyBorder="1" applyAlignment="1">
      <alignment vertical="center"/>
    </xf>
    <xf numFmtId="0" fontId="18" fillId="2" borderId="0" xfId="0" applyFont="1" applyFill="1" applyBorder="1" applyAlignment="1">
      <alignment vertical="center"/>
    </xf>
    <xf numFmtId="0" fontId="16" fillId="2" borderId="0" xfId="0" applyFont="1" applyFill="1" applyBorder="1" applyAlignment="1">
      <alignment vertical="center"/>
    </xf>
    <xf numFmtId="9" fontId="12" fillId="4" borderId="0" xfId="0" applyNumberFormat="1" applyFont="1" applyFill="1" applyBorder="1" applyAlignment="1">
      <alignment vertical="center"/>
    </xf>
    <xf numFmtId="0" fontId="12" fillId="8" borderId="0" xfId="0" applyFont="1" applyFill="1" applyBorder="1" applyAlignment="1">
      <alignment horizontal="center" vertical="center"/>
    </xf>
    <xf numFmtId="0" fontId="14" fillId="8" borderId="0" xfId="0" applyFont="1" applyFill="1" applyBorder="1" applyAlignment="1">
      <alignment vertical="center"/>
    </xf>
    <xf numFmtId="0" fontId="18" fillId="7" borderId="0" xfId="0" applyFont="1" applyFill="1" applyBorder="1" applyAlignment="1">
      <alignment horizontal="left" vertical="center" indent="1"/>
    </xf>
    <xf numFmtId="0" fontId="18" fillId="2" borderId="0" xfId="0" applyFont="1" applyFill="1" applyBorder="1" applyAlignment="1">
      <alignment horizontal="left" vertical="center" indent="1"/>
    </xf>
    <xf numFmtId="0" fontId="18" fillId="2" borderId="0" xfId="0" applyFont="1" applyFill="1" applyBorder="1" applyAlignment="1">
      <alignment horizontal="left" vertical="center" indent="1"/>
    </xf>
    <xf numFmtId="0" fontId="12" fillId="4" borderId="0" xfId="0" applyFont="1" applyFill="1" applyBorder="1" applyAlignment="1">
      <alignment horizontal="left" vertical="center" indent="2"/>
    </xf>
    <xf numFmtId="0" fontId="9" fillId="0" borderId="0" xfId="0" applyFont="1" applyFill="1" applyBorder="1" applyAlignment="1">
      <alignment horizontal="justify" vertical="center"/>
    </xf>
    <xf numFmtId="0" fontId="21" fillId="0" borderId="0" xfId="0" applyFont="1" applyFill="1" applyBorder="1" applyAlignment="1">
      <alignment horizontal="left" vertical="center" indent="1"/>
    </xf>
    <xf numFmtId="164" fontId="21" fillId="0" borderId="0" xfId="0" applyNumberFormat="1" applyFont="1" applyFill="1" applyBorder="1" applyAlignment="1">
      <alignment horizontal="left" vertical="center" indent="1"/>
    </xf>
    <xf numFmtId="10" fontId="14" fillId="0" borderId="0" xfId="0" applyNumberFormat="1" applyFont="1" applyFill="1" applyBorder="1" applyAlignment="1">
      <alignment vertical="center"/>
    </xf>
    <xf numFmtId="0" fontId="17" fillId="11" borderId="0" xfId="0" applyFont="1" applyFill="1" applyBorder="1" applyAlignment="1">
      <alignment horizontal="left" vertical="center" wrapText="1"/>
    </xf>
    <xf numFmtId="0" fontId="17" fillId="11" borderId="0" xfId="0" applyFont="1" applyFill="1" applyBorder="1" applyAlignment="1">
      <alignment horizontal="left" vertical="center" indent="1"/>
    </xf>
    <xf numFmtId="0" fontId="17" fillId="10" borderId="0" xfId="0" applyFont="1" applyFill="1" applyBorder="1" applyAlignment="1">
      <alignment horizontal="left" vertical="center" indent="1"/>
    </xf>
    <xf numFmtId="0" fontId="17" fillId="10" borderId="0" xfId="0" applyFont="1" applyFill="1" applyBorder="1" applyAlignment="1">
      <alignment horizontal="left" vertical="center" wrapText="1"/>
    </xf>
    <xf numFmtId="0" fontId="17" fillId="12" borderId="0" xfId="0" applyFont="1" applyFill="1" applyBorder="1" applyAlignment="1">
      <alignment horizontal="left" vertical="center" indent="1"/>
    </xf>
    <xf numFmtId="0" fontId="17" fillId="12" borderId="0" xfId="0" applyFont="1" applyFill="1" applyBorder="1" applyAlignment="1">
      <alignment horizontal="left" vertical="center" wrapText="1"/>
    </xf>
    <xf numFmtId="164" fontId="21" fillId="13" borderId="0" xfId="0" applyNumberFormat="1" applyFont="1" applyFill="1" applyBorder="1" applyAlignment="1">
      <alignment horizontal="left" vertical="center" indent="1"/>
    </xf>
    <xf numFmtId="164" fontId="21" fillId="8" borderId="0" xfId="0" applyNumberFormat="1" applyFont="1" applyFill="1" applyBorder="1" applyAlignment="1">
      <alignment horizontal="left" vertical="center" indent="1"/>
    </xf>
    <xf numFmtId="164" fontId="21" fillId="4" borderId="0" xfId="0" applyNumberFormat="1" applyFont="1" applyFill="1" applyBorder="1" applyAlignment="1">
      <alignment horizontal="left" vertical="center" indent="1"/>
    </xf>
    <xf numFmtId="0" fontId="18" fillId="2" borderId="0" xfId="0" applyFont="1" applyFill="1" applyBorder="1" applyAlignment="1">
      <alignment horizontal="center" vertical="center"/>
    </xf>
    <xf numFmtId="0" fontId="17" fillId="2" borderId="0" xfId="0" applyFont="1" applyFill="1" applyBorder="1" applyAlignment="1">
      <alignment horizontal="left" vertical="center" indent="1"/>
    </xf>
    <xf numFmtId="0" fontId="17" fillId="2" borderId="0" xfId="0" applyFont="1" applyFill="1" applyBorder="1" applyAlignment="1">
      <alignment horizontal="left" vertical="center" wrapText="1"/>
    </xf>
    <xf numFmtId="0" fontId="17" fillId="2" borderId="0" xfId="0" applyFont="1" applyFill="1" applyBorder="1" applyAlignment="1">
      <alignment horizontal="center" vertical="center"/>
    </xf>
    <xf numFmtId="0" fontId="22" fillId="3" borderId="0" xfId="0" applyFont="1" applyFill="1" applyBorder="1" applyAlignment="1">
      <alignment vertical="center"/>
    </xf>
    <xf numFmtId="0" fontId="9" fillId="3" borderId="0" xfId="0" applyFont="1" applyFill="1" applyBorder="1" applyAlignment="1">
      <alignment horizontal="center" vertical="center"/>
    </xf>
    <xf numFmtId="0" fontId="21" fillId="3" borderId="0" xfId="0" applyFont="1" applyFill="1" applyBorder="1" applyAlignment="1">
      <alignment horizontal="left" vertical="center" indent="1"/>
    </xf>
    <xf numFmtId="0" fontId="23" fillId="4" borderId="0" xfId="0" applyFont="1" applyFill="1" applyBorder="1" applyAlignment="1">
      <alignment horizontal="right" vertical="center"/>
    </xf>
    <xf numFmtId="0" fontId="13" fillId="0" borderId="0" xfId="0" applyFont="1" applyFill="1" applyBorder="1" applyAlignment="1">
      <alignment vertical="center"/>
    </xf>
    <xf numFmtId="0" fontId="25" fillId="0" borderId="0" xfId="0" applyFont="1" applyFill="1" applyBorder="1" applyAlignment="1"/>
    <xf numFmtId="2" fontId="11" fillId="0" borderId="0" xfId="0" applyNumberFormat="1" applyFont="1" applyFill="1" applyBorder="1"/>
    <xf numFmtId="0" fontId="11" fillId="0" borderId="0" xfId="0" applyFont="1" applyFill="1" applyBorder="1" applyAlignment="1"/>
    <xf numFmtId="0" fontId="11" fillId="0" borderId="0" xfId="0" applyFont="1" applyFill="1" applyBorder="1" applyAlignment="1">
      <alignment horizontal="right"/>
    </xf>
    <xf numFmtId="0" fontId="26" fillId="0" borderId="0" xfId="1" applyFont="1" applyBorder="1" applyAlignment="1" applyProtection="1"/>
    <xf numFmtId="0" fontId="11" fillId="0" borderId="0" xfId="0" applyFont="1" applyBorder="1"/>
    <xf numFmtId="0" fontId="9" fillId="0" borderId="0" xfId="0" applyFont="1" applyBorder="1" applyAlignment="1">
      <alignment horizontal="right" readingOrder="1"/>
    </xf>
    <xf numFmtId="0" fontId="11" fillId="0" borderId="0" xfId="0" applyFont="1" applyFill="1" applyBorder="1" applyAlignment="1">
      <alignment horizontal="left"/>
    </xf>
    <xf numFmtId="0" fontId="27" fillId="0" borderId="0" xfId="0" applyFont="1" applyFill="1" applyBorder="1"/>
    <xf numFmtId="0" fontId="28" fillId="0" borderId="0" xfId="0" applyFont="1" applyFill="1" applyBorder="1" applyAlignment="1">
      <alignment horizontal="left"/>
    </xf>
    <xf numFmtId="0" fontId="28" fillId="0" borderId="0" xfId="0" applyFont="1" applyFill="1" applyBorder="1"/>
    <xf numFmtId="0" fontId="30" fillId="0" borderId="0" xfId="0" applyFont="1" applyFill="1" applyBorder="1" applyAlignment="1">
      <alignment horizontal="left"/>
    </xf>
    <xf numFmtId="164" fontId="20" fillId="6" borderId="0" xfId="0" applyNumberFormat="1" applyFont="1" applyFill="1" applyBorder="1" applyAlignment="1">
      <alignment horizontal="center" vertical="center"/>
    </xf>
    <xf numFmtId="0" fontId="20" fillId="5" borderId="0" xfId="0" applyFont="1" applyFill="1" applyBorder="1" applyAlignment="1">
      <alignment horizontal="center" vertical="center"/>
    </xf>
    <xf numFmtId="0" fontId="12" fillId="4" borderId="0" xfId="0" applyFont="1" applyFill="1" applyBorder="1" applyAlignment="1">
      <alignment horizontal="left" vertical="center" indent="2"/>
    </xf>
    <xf numFmtId="9" fontId="12" fillId="0" borderId="1" xfId="0" applyNumberFormat="1" applyFont="1" applyFill="1" applyBorder="1" applyAlignment="1">
      <alignment horizontal="center" vertical="center"/>
    </xf>
    <xf numFmtId="9" fontId="12" fillId="0" borderId="2" xfId="0" applyNumberFormat="1" applyFont="1" applyFill="1" applyBorder="1" applyAlignment="1">
      <alignment horizontal="center" vertical="center"/>
    </xf>
    <xf numFmtId="0" fontId="12" fillId="0" borderId="1" xfId="0" applyFont="1" applyFill="1" applyBorder="1" applyAlignment="1">
      <alignment horizontal="center" vertical="center"/>
    </xf>
    <xf numFmtId="0" fontId="12" fillId="0" borderId="2" xfId="0" applyFont="1" applyFill="1" applyBorder="1" applyAlignment="1">
      <alignment horizontal="center" vertical="center"/>
    </xf>
    <xf numFmtId="3" fontId="12" fillId="0" borderId="1" xfId="0" applyNumberFormat="1" applyFont="1" applyFill="1" applyBorder="1" applyAlignment="1">
      <alignment horizontal="center" vertical="center"/>
    </xf>
    <xf numFmtId="3" fontId="12" fillId="0" borderId="2" xfId="0" applyNumberFormat="1" applyFont="1" applyFill="1" applyBorder="1" applyAlignment="1">
      <alignment horizontal="center" vertical="center"/>
    </xf>
    <xf numFmtId="0" fontId="18" fillId="10" borderId="0" xfId="0" applyFont="1" applyFill="1" applyBorder="1" applyAlignment="1">
      <alignment horizontal="left" vertical="center" indent="1"/>
    </xf>
    <xf numFmtId="0" fontId="18" fillId="11" borderId="0" xfId="0" applyFont="1" applyFill="1" applyBorder="1" applyAlignment="1">
      <alignment horizontal="center" vertical="center"/>
    </xf>
    <xf numFmtId="0" fontId="18" fillId="10" borderId="0" xfId="0" applyFont="1" applyFill="1" applyBorder="1" applyAlignment="1">
      <alignment horizontal="center" vertical="center"/>
    </xf>
    <xf numFmtId="0" fontId="18" fillId="12" borderId="0" xfId="0" applyFont="1" applyFill="1" applyBorder="1" applyAlignment="1">
      <alignment horizontal="center" vertical="center"/>
    </xf>
    <xf numFmtId="0" fontId="12" fillId="0" borderId="0" xfId="0" applyFont="1" applyFill="1" applyBorder="1" applyAlignment="1">
      <alignment vertical="center"/>
    </xf>
    <xf numFmtId="0" fontId="19" fillId="3" borderId="0" xfId="0" applyFont="1" applyFill="1" applyBorder="1" applyAlignment="1">
      <alignment vertical="center"/>
    </xf>
    <xf numFmtId="0" fontId="18" fillId="7" borderId="0" xfId="0" applyFont="1" applyFill="1" applyBorder="1" applyAlignment="1">
      <alignment horizontal="left" vertical="center" indent="1"/>
    </xf>
    <xf numFmtId="0" fontId="14" fillId="0" borderId="0" xfId="0" applyFont="1" applyFill="1" applyBorder="1" applyAlignment="1">
      <alignment horizontal="left" vertical="center"/>
    </xf>
    <xf numFmtId="0" fontId="22" fillId="3" borderId="0" xfId="0" applyFont="1" applyFill="1" applyBorder="1" applyAlignment="1">
      <alignment horizontal="right" vertical="center"/>
    </xf>
    <xf numFmtId="0" fontId="22" fillId="3" borderId="0" xfId="0" applyFont="1" applyFill="1" applyBorder="1" applyAlignment="1">
      <alignment horizontal="center" vertical="center"/>
    </xf>
    <xf numFmtId="0" fontId="11" fillId="0" borderId="0" xfId="0" applyFont="1" applyFill="1" applyBorder="1" applyAlignment="1">
      <alignment horizontal="left"/>
    </xf>
    <xf numFmtId="0" fontId="30" fillId="0" borderId="0" xfId="0" applyFont="1" applyFill="1" applyBorder="1" applyAlignment="1">
      <alignment horizontal="left"/>
    </xf>
    <xf numFmtId="0" fontId="11" fillId="0" borderId="0" xfId="0" applyFont="1" applyFill="1" applyBorder="1" applyAlignment="1">
      <alignment horizontal="left" vertical="justify"/>
    </xf>
    <xf numFmtId="0" fontId="7" fillId="3" borderId="0" xfId="0" applyFont="1" applyFill="1" applyBorder="1" applyAlignment="1">
      <alignment horizontal="left"/>
    </xf>
    <xf numFmtId="0" fontId="11" fillId="0" borderId="0" xfId="0" applyFont="1" applyFill="1" applyBorder="1" applyAlignment="1">
      <alignment horizontal="left" wrapText="1"/>
    </xf>
    <xf numFmtId="0" fontId="24" fillId="0" borderId="0" xfId="0" applyFont="1" applyFill="1" applyBorder="1" applyAlignment="1">
      <alignment horizontal="left" vertical="center"/>
    </xf>
  </cellXfs>
  <cellStyles count="2">
    <cellStyle name="Hyperlink" xfId="1" builtinId="8"/>
    <cellStyle name="Normal" xfId="0" builtinId="0"/>
  </cellStyles>
  <dxfs count="6">
    <dxf>
      <font>
        <condense val="0"/>
        <extend val="0"/>
        <color indexed="9"/>
      </font>
      <fill>
        <patternFill>
          <bgColor indexed="9"/>
        </patternFill>
      </fill>
      <border>
        <left/>
        <right/>
        <top/>
        <bottom/>
      </border>
    </dxf>
    <dxf>
      <font>
        <condense val="0"/>
        <extend val="0"/>
        <color indexed="9"/>
      </font>
      <fill>
        <patternFill>
          <bgColor indexed="9"/>
        </patternFill>
      </fill>
      <border>
        <left/>
        <right/>
        <top/>
        <bottom/>
      </border>
    </dxf>
    <dxf>
      <font>
        <condense val="0"/>
        <extend val="0"/>
        <color indexed="9"/>
      </font>
      <fill>
        <patternFill>
          <bgColor indexed="9"/>
        </patternFill>
      </fill>
      <border>
        <left/>
        <right/>
        <top/>
        <bottom/>
      </border>
    </dxf>
    <dxf>
      <font>
        <condense val="0"/>
        <extend val="0"/>
        <color indexed="9"/>
      </font>
      <fill>
        <patternFill>
          <bgColor indexed="9"/>
        </patternFill>
      </fill>
      <border>
        <left style="thin">
          <color indexed="9"/>
        </left>
        <right style="thin">
          <color indexed="9"/>
        </right>
        <top style="thin">
          <color indexed="9"/>
        </top>
        <bottom style="thin">
          <color indexed="9"/>
        </bottom>
      </border>
    </dxf>
    <dxf>
      <font>
        <condense val="0"/>
        <extend val="0"/>
        <color indexed="9"/>
      </font>
      <fill>
        <patternFill>
          <bgColor indexed="9"/>
        </patternFill>
      </fill>
      <border>
        <left/>
        <right/>
        <top/>
        <bottom/>
      </border>
    </dxf>
    <dxf>
      <font>
        <condense val="0"/>
        <extend val="0"/>
        <color indexed="9"/>
      </font>
      <fill>
        <patternFill>
          <bgColor indexed="9"/>
        </patternFill>
      </fill>
      <border>
        <left/>
        <right/>
        <top/>
        <bottom/>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B8E84"/>
      <rgbColor rgb="00D9EDC1"/>
      <rgbColor rgb="00336887"/>
      <rgbColor rgb="00FFF3B9"/>
      <rgbColor rgb="00EFB6B1"/>
      <rgbColor rgb="00ACD8F1"/>
      <rgbColor rgb="00B3122D"/>
      <rgbColor rgb="007FA516"/>
      <rgbColor rgb="00004269"/>
      <rgbColor rgb="00FFE14F"/>
      <rgbColor rgb="00C2ADC4"/>
      <rgbColor rgb="0059B1E2"/>
      <rgbColor rgb="00E6E6E6"/>
      <rgbColor rgb="00808080"/>
      <rgbColor rgb="00309DDB"/>
      <rgbColor rgb="00B3DB84"/>
      <rgbColor rgb="00DB8E84"/>
      <rgbColor rgb="0099779D"/>
      <rgbColor rgb="00FFE14F"/>
      <rgbColor rgb="00D9C293"/>
      <rgbColor rgb="00004269"/>
      <rgbColor rgb="00597A7B"/>
      <rgbColor rgb="00004269"/>
      <rgbColor rgb="00587F03"/>
      <rgbColor rgb="00B3122D"/>
      <rgbColor rgb="0057445A"/>
      <rgbColor rgb="00EFA143"/>
      <rgbColor rgb="006D4129"/>
      <rgbColor rgb="00309DDB"/>
      <rgbColor rgb="00DDDDDD"/>
      <rgbColor rgb="0099B3C3"/>
      <rgbColor rgb="00D6EBF8"/>
      <rgbColor rgb="00F0F8E6"/>
      <rgbColor rgb="00FFF9DC"/>
      <rgbColor rgb="00CCD9E1"/>
      <rgbColor rgb="00F8E8E6"/>
      <rgbColor rgb="00EBE4EB"/>
      <rgbColor rgb="00EED6AD"/>
      <rgbColor rgb="00668EA5"/>
      <rgbColor rgb="0083C4E9"/>
      <rgbColor rgb="00FFE772"/>
      <rgbColor rgb="00F4C80F"/>
      <rgbColor rgb="00CDAF71"/>
      <rgbColor rgb="00EFA143"/>
      <rgbColor rgb="0099779D"/>
      <rgbColor rgb="00B2B2B2"/>
      <rgbColor rgb="00309DDB"/>
      <rgbColor rgb="00B3DB84"/>
      <rgbColor rgb="00587F03"/>
      <rgbColor rgb="006D4129"/>
      <rgbColor rgb="00597A7B"/>
      <rgbColor rgb="00D6C9D8"/>
      <rgbColor rgb="0057445A"/>
      <rgbColor rgb="004D4D4D"/>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98876404494382E-2"/>
          <c:y val="3.6211699164345405E-2"/>
          <c:w val="0.89550561797752803"/>
          <c:h val="0.71309192200557103"/>
        </c:manualLayout>
      </c:layout>
      <c:scatterChart>
        <c:scatterStyle val="lineMarker"/>
        <c:varyColors val="0"/>
        <c:ser>
          <c:idx val="1"/>
          <c:order val="0"/>
          <c:tx>
            <c:strRef>
              <c:f>'Retirement Savings Calculator'!$E$76:$G$76</c:f>
              <c:strCache>
                <c:ptCount val="1"/>
                <c:pt idx="0">
                  <c:v>Savings Plan 1</c:v>
                </c:pt>
              </c:strCache>
            </c:strRef>
          </c:tx>
          <c:spPr>
            <a:ln w="38100">
              <a:solidFill>
                <a:srgbClr val="B3122D"/>
              </a:solidFill>
              <a:prstDash val="solid"/>
            </a:ln>
          </c:spPr>
          <c:marker>
            <c:symbol val="none"/>
          </c:marker>
          <c:xVal>
            <c:numRef>
              <c:f>[0]!Year</c:f>
              <c:numCache>
                <c:formatCode>General</c:formatCode>
                <c:ptCount val="36"/>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numCache>
            </c:numRef>
          </c:xVal>
          <c:yVal>
            <c:numRef>
              <c:f>[0]!Plan1_Bal</c:f>
              <c:numCache>
                <c:formatCode>#,##0.0</c:formatCode>
                <c:ptCount val="36"/>
                <c:pt idx="0">
                  <c:v>20000</c:v>
                </c:pt>
                <c:pt idx="1">
                  <c:v>23800</c:v>
                </c:pt>
                <c:pt idx="2">
                  <c:v>27752</c:v>
                </c:pt>
                <c:pt idx="3">
                  <c:v>31862.080000000002</c:v>
                </c:pt>
                <c:pt idx="4">
                  <c:v>36136.563200000004</c:v>
                </c:pt>
                <c:pt idx="5">
                  <c:v>40582.025728000008</c:v>
                </c:pt>
                <c:pt idx="6">
                  <c:v>45205.306757120008</c:v>
                </c:pt>
                <c:pt idx="7">
                  <c:v>50013.519027404807</c:v>
                </c:pt>
                <c:pt idx="8">
                  <c:v>55014.059788500999</c:v>
                </c:pt>
                <c:pt idx="9">
                  <c:v>60214.622180041042</c:v>
                </c:pt>
                <c:pt idx="10">
                  <c:v>65623.207067242678</c:v>
                </c:pt>
                <c:pt idx="11">
                  <c:v>71248.135349932389</c:v>
                </c:pt>
                <c:pt idx="12">
                  <c:v>77098.06076392968</c:v>
                </c:pt>
                <c:pt idx="13">
                  <c:v>83181.983194486864</c:v>
                </c:pt>
                <c:pt idx="14">
                  <c:v>89509.262522266334</c:v>
                </c:pt>
                <c:pt idx="15">
                  <c:v>96089.633023156988</c:v>
                </c:pt>
                <c:pt idx="16">
                  <c:v>102933.21834408327</c:v>
                </c:pt>
                <c:pt idx="17">
                  <c:v>110050.54707784661</c:v>
                </c:pt>
                <c:pt idx="18">
                  <c:v>117452.56896096047</c:v>
                </c:pt>
                <c:pt idx="19">
                  <c:v>125150.67171939889</c:v>
                </c:pt>
                <c:pt idx="20">
                  <c:v>133156.69858817486</c:v>
                </c:pt>
                <c:pt idx="21">
                  <c:v>138482.96653170185</c:v>
                </c:pt>
                <c:pt idx="22">
                  <c:v>144022.28519296992</c:v>
                </c:pt>
                <c:pt idx="23">
                  <c:v>149783.17660068872</c:v>
                </c:pt>
                <c:pt idx="24">
                  <c:v>155774.50366471626</c:v>
                </c:pt>
                <c:pt idx="25">
                  <c:v>162005.4838113049</c:v>
                </c:pt>
                <c:pt idx="26">
                  <c:v>168485.70316375711</c:v>
                </c:pt>
                <c:pt idx="27">
                  <c:v>175225.13129030738</c:v>
                </c:pt>
                <c:pt idx="28">
                  <c:v>182234.13654191967</c:v>
                </c:pt>
                <c:pt idx="29">
                  <c:v>189523.50200359646</c:v>
                </c:pt>
                <c:pt idx="30">
                  <c:v>197104.44208374032</c:v>
                </c:pt>
                <c:pt idx="31">
                  <c:v>204988.61976708993</c:v>
                </c:pt>
                <c:pt idx="32">
                  <c:v>213188.16455777353</c:v>
                </c:pt>
                <c:pt idx="33">
                  <c:v>221715.69114008447</c:v>
                </c:pt>
                <c:pt idx="34">
                  <c:v>230584.31878568785</c:v>
                </c:pt>
                <c:pt idx="35">
                  <c:v>239807.69153711537</c:v>
                </c:pt>
              </c:numCache>
            </c:numRef>
          </c:yVal>
          <c:smooth val="0"/>
        </c:ser>
        <c:ser>
          <c:idx val="2"/>
          <c:order val="1"/>
          <c:tx>
            <c:strRef>
              <c:f>'Retirement Savings Calculator'!$I$76:$K$76</c:f>
              <c:strCache>
                <c:ptCount val="1"/>
                <c:pt idx="0">
                  <c:v>Savings Plan 2</c:v>
                </c:pt>
              </c:strCache>
            </c:strRef>
          </c:tx>
          <c:spPr>
            <a:ln w="38100">
              <a:solidFill>
                <a:srgbClr val="587F03"/>
              </a:solidFill>
              <a:prstDash val="solid"/>
            </a:ln>
          </c:spPr>
          <c:marker>
            <c:symbol val="none"/>
          </c:marker>
          <c:xVal>
            <c:numRef>
              <c:f>[0]!Year</c:f>
              <c:numCache>
                <c:formatCode>General</c:formatCode>
                <c:ptCount val="36"/>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numCache>
            </c:numRef>
          </c:xVal>
          <c:yVal>
            <c:numRef>
              <c:f>[0]!Plan2_Bal</c:f>
              <c:numCache>
                <c:formatCode>#,##0.0</c:formatCode>
                <c:ptCount val="36"/>
                <c:pt idx="0">
                  <c:v>20000</c:v>
                </c:pt>
                <c:pt idx="1">
                  <c:v>24200</c:v>
                </c:pt>
                <c:pt idx="2">
                  <c:v>28652</c:v>
                </c:pt>
                <c:pt idx="3">
                  <c:v>33371.120000000003</c:v>
                </c:pt>
                <c:pt idx="4">
                  <c:v>38373.387200000005</c:v>
                </c:pt>
                <c:pt idx="5">
                  <c:v>43675.790432000002</c:v>
                </c:pt>
                <c:pt idx="6">
                  <c:v>49296.33785792</c:v>
                </c:pt>
                <c:pt idx="7">
                  <c:v>55254.118129395196</c:v>
                </c:pt>
                <c:pt idx="8">
                  <c:v>61569.365217158906</c:v>
                </c:pt>
                <c:pt idx="9">
                  <c:v>68263.527130188435</c:v>
                </c:pt>
                <c:pt idx="10">
                  <c:v>75359.338757999736</c:v>
                </c:pt>
                <c:pt idx="11">
                  <c:v>82880.899083479715</c:v>
                </c:pt>
                <c:pt idx="12">
                  <c:v>90853.7530284885</c:v>
                </c:pt>
                <c:pt idx="13">
                  <c:v>99304.978210197805</c:v>
                </c:pt>
                <c:pt idx="14">
                  <c:v>108263.27690280968</c:v>
                </c:pt>
                <c:pt idx="15">
                  <c:v>117759.07351697826</c:v>
                </c:pt>
                <c:pt idx="16">
                  <c:v>127824.61792799695</c:v>
                </c:pt>
                <c:pt idx="17">
                  <c:v>138494.09500367678</c:v>
                </c:pt>
                <c:pt idx="18">
                  <c:v>149803.74070389738</c:v>
                </c:pt>
                <c:pt idx="19">
                  <c:v>161791.96514613123</c:v>
                </c:pt>
                <c:pt idx="20">
                  <c:v>174499.48305489912</c:v>
                </c:pt>
                <c:pt idx="21">
                  <c:v>184969.45203819306</c:v>
                </c:pt>
                <c:pt idx="22">
                  <c:v>196067.61916048464</c:v>
                </c:pt>
                <c:pt idx="23">
                  <c:v>207831.67631011372</c:v>
                </c:pt>
                <c:pt idx="24">
                  <c:v>220301.57688872053</c:v>
                </c:pt>
                <c:pt idx="25">
                  <c:v>233519.67150204376</c:v>
                </c:pt>
                <c:pt idx="26">
                  <c:v>247530.85179216639</c:v>
                </c:pt>
                <c:pt idx="27">
                  <c:v>262382.70289969636</c:v>
                </c:pt>
                <c:pt idx="28">
                  <c:v>278125.66507367813</c:v>
                </c:pt>
                <c:pt idx="29">
                  <c:v>294813.2049780988</c:v>
                </c:pt>
                <c:pt idx="30">
                  <c:v>312501.99727678474</c:v>
                </c:pt>
                <c:pt idx="31">
                  <c:v>331252.11711339181</c:v>
                </c:pt>
                <c:pt idx="32">
                  <c:v>351127.24414019531</c:v>
                </c:pt>
                <c:pt idx="33">
                  <c:v>372194.87878860702</c:v>
                </c:pt>
                <c:pt idx="34">
                  <c:v>394526.57151592342</c:v>
                </c:pt>
                <c:pt idx="35">
                  <c:v>418198.16580687882</c:v>
                </c:pt>
              </c:numCache>
            </c:numRef>
          </c:yVal>
          <c:smooth val="0"/>
        </c:ser>
        <c:ser>
          <c:idx val="3"/>
          <c:order val="2"/>
          <c:tx>
            <c:strRef>
              <c:f>'Retirement Savings Calculator'!$M$76:$O$76</c:f>
              <c:strCache>
                <c:ptCount val="1"/>
                <c:pt idx="0">
                  <c:v>Savings Plan 3</c:v>
                </c:pt>
              </c:strCache>
            </c:strRef>
          </c:tx>
          <c:spPr>
            <a:ln w="38100">
              <a:solidFill>
                <a:srgbClr val="004269"/>
              </a:solidFill>
              <a:prstDash val="solid"/>
            </a:ln>
          </c:spPr>
          <c:marker>
            <c:symbol val="none"/>
          </c:marker>
          <c:xVal>
            <c:numRef>
              <c:f>[0]!Year</c:f>
              <c:numCache>
                <c:formatCode>General</c:formatCode>
                <c:ptCount val="36"/>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numCache>
            </c:numRef>
          </c:xVal>
          <c:yVal>
            <c:numRef>
              <c:f>[0]!Plan3_Bal</c:f>
              <c:numCache>
                <c:formatCode>#,##0.0</c:formatCode>
                <c:ptCount val="36"/>
                <c:pt idx="0">
                  <c:v>20000</c:v>
                </c:pt>
                <c:pt idx="1">
                  <c:v>24000</c:v>
                </c:pt>
                <c:pt idx="2">
                  <c:v>28200</c:v>
                </c:pt>
                <c:pt idx="3">
                  <c:v>32610</c:v>
                </c:pt>
                <c:pt idx="4">
                  <c:v>37240.5</c:v>
                </c:pt>
                <c:pt idx="5">
                  <c:v>42102.525000000001</c:v>
                </c:pt>
                <c:pt idx="6">
                  <c:v>47207.651250000003</c:v>
                </c:pt>
                <c:pt idx="7">
                  <c:v>52568.033812500005</c:v>
                </c:pt>
                <c:pt idx="8">
                  <c:v>58196.435503125009</c:v>
                </c:pt>
                <c:pt idx="9">
                  <c:v>64106.257278281257</c:v>
                </c:pt>
                <c:pt idx="10">
                  <c:v>70311.570142195327</c:v>
                </c:pt>
                <c:pt idx="11">
                  <c:v>76827.148649305091</c:v>
                </c:pt>
                <c:pt idx="12">
                  <c:v>83668.506081770349</c:v>
                </c:pt>
                <c:pt idx="13">
                  <c:v>90851.931385858872</c:v>
                </c:pt>
                <c:pt idx="14">
                  <c:v>98394.527955151818</c:v>
                </c:pt>
                <c:pt idx="15">
                  <c:v>106314.25435290941</c:v>
                </c:pt>
                <c:pt idx="16">
                  <c:v>114629.96707055488</c:v>
                </c:pt>
                <c:pt idx="17">
                  <c:v>123361.46542408262</c:v>
                </c:pt>
                <c:pt idx="18">
                  <c:v>132529.53869528676</c:v>
                </c:pt>
                <c:pt idx="19">
                  <c:v>142156.01563005109</c:v>
                </c:pt>
                <c:pt idx="20">
                  <c:v>152263.81641155365</c:v>
                </c:pt>
                <c:pt idx="21">
                  <c:v>159877.00723213132</c:v>
                </c:pt>
                <c:pt idx="22">
                  <c:v>167870.85759373789</c:v>
                </c:pt>
                <c:pt idx="23">
                  <c:v>176264.40047342479</c:v>
                </c:pt>
                <c:pt idx="24">
                  <c:v>185077.62049709604</c:v>
                </c:pt>
                <c:pt idx="25">
                  <c:v>194331.50152195085</c:v>
                </c:pt>
                <c:pt idx="26">
                  <c:v>204048.07659804838</c:v>
                </c:pt>
                <c:pt idx="27">
                  <c:v>214250.4804279508</c:v>
                </c:pt>
                <c:pt idx="28">
                  <c:v>224963.00444934834</c:v>
                </c:pt>
                <c:pt idx="29">
                  <c:v>236211.15467181575</c:v>
                </c:pt>
                <c:pt idx="30">
                  <c:v>248021.71240540652</c:v>
                </c:pt>
                <c:pt idx="31">
                  <c:v>260422.79802567684</c:v>
                </c:pt>
                <c:pt idx="32">
                  <c:v>273443.9379269607</c:v>
                </c:pt>
                <c:pt idx="33">
                  <c:v>287116.13482330873</c:v>
                </c:pt>
                <c:pt idx="34">
                  <c:v>301471.9415644742</c:v>
                </c:pt>
                <c:pt idx="35">
                  <c:v>316545.53864269791</c:v>
                </c:pt>
              </c:numCache>
            </c:numRef>
          </c:yVal>
          <c:smooth val="0"/>
        </c:ser>
        <c:ser>
          <c:idx val="0"/>
          <c:order val="3"/>
          <c:tx>
            <c:strRef>
              <c:f>'Retirement Savings Calculator'!$B$77</c:f>
              <c:strCache>
                <c:ptCount val="1"/>
                <c:pt idx="0">
                  <c:v>Deposits</c:v>
                </c:pt>
              </c:strCache>
            </c:strRef>
          </c:tx>
          <c:spPr>
            <a:ln w="38100">
              <a:solidFill>
                <a:srgbClr val="57445A"/>
              </a:solidFill>
              <a:prstDash val="solid"/>
            </a:ln>
          </c:spPr>
          <c:marker>
            <c:symbol val="none"/>
          </c:marker>
          <c:xVal>
            <c:numRef>
              <c:f>[0]!Year</c:f>
              <c:numCache>
                <c:formatCode>General</c:formatCode>
                <c:ptCount val="36"/>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numCache>
            </c:numRef>
          </c:xVal>
          <c:yVal>
            <c:numRef>
              <c:f>[0]!Deposits</c:f>
              <c:numCache>
                <c:formatCode>General</c:formatCode>
                <c:ptCount val="36"/>
                <c:pt idx="0">
                  <c:v>20000</c:v>
                </c:pt>
                <c:pt idx="1">
                  <c:v>23000</c:v>
                </c:pt>
                <c:pt idx="2">
                  <c:v>26000</c:v>
                </c:pt>
                <c:pt idx="3">
                  <c:v>29000</c:v>
                </c:pt>
                <c:pt idx="4">
                  <c:v>32000</c:v>
                </c:pt>
                <c:pt idx="5">
                  <c:v>35000</c:v>
                </c:pt>
                <c:pt idx="6">
                  <c:v>38000</c:v>
                </c:pt>
                <c:pt idx="7">
                  <c:v>41000</c:v>
                </c:pt>
                <c:pt idx="8">
                  <c:v>44000</c:v>
                </c:pt>
                <c:pt idx="9">
                  <c:v>47000</c:v>
                </c:pt>
                <c:pt idx="10">
                  <c:v>50000</c:v>
                </c:pt>
                <c:pt idx="11">
                  <c:v>53000</c:v>
                </c:pt>
                <c:pt idx="12">
                  <c:v>56000</c:v>
                </c:pt>
                <c:pt idx="13">
                  <c:v>59000</c:v>
                </c:pt>
                <c:pt idx="14">
                  <c:v>62000</c:v>
                </c:pt>
                <c:pt idx="15">
                  <c:v>65000</c:v>
                </c:pt>
                <c:pt idx="16">
                  <c:v>68000</c:v>
                </c:pt>
                <c:pt idx="17">
                  <c:v>71000</c:v>
                </c:pt>
                <c:pt idx="18">
                  <c:v>74000</c:v>
                </c:pt>
                <c:pt idx="19">
                  <c:v>77000</c:v>
                </c:pt>
                <c:pt idx="20">
                  <c:v>80000</c:v>
                </c:pt>
                <c:pt idx="21">
                  <c:v>80000</c:v>
                </c:pt>
                <c:pt idx="22">
                  <c:v>80000</c:v>
                </c:pt>
                <c:pt idx="23">
                  <c:v>80000</c:v>
                </c:pt>
                <c:pt idx="24">
                  <c:v>80000</c:v>
                </c:pt>
                <c:pt idx="25">
                  <c:v>80000</c:v>
                </c:pt>
                <c:pt idx="26">
                  <c:v>80000</c:v>
                </c:pt>
                <c:pt idx="27">
                  <c:v>80000</c:v>
                </c:pt>
                <c:pt idx="28">
                  <c:v>80000</c:v>
                </c:pt>
                <c:pt idx="29">
                  <c:v>80000</c:v>
                </c:pt>
                <c:pt idx="30">
                  <c:v>80000</c:v>
                </c:pt>
                <c:pt idx="31">
                  <c:v>80000</c:v>
                </c:pt>
                <c:pt idx="32">
                  <c:v>80000</c:v>
                </c:pt>
                <c:pt idx="33">
                  <c:v>80000</c:v>
                </c:pt>
                <c:pt idx="34">
                  <c:v>80000</c:v>
                </c:pt>
                <c:pt idx="35">
                  <c:v>80000</c:v>
                </c:pt>
              </c:numCache>
            </c:numRef>
          </c:yVal>
          <c:smooth val="0"/>
        </c:ser>
        <c:dLbls>
          <c:showLegendKey val="0"/>
          <c:showVal val="0"/>
          <c:showCatName val="0"/>
          <c:showSerName val="0"/>
          <c:showPercent val="0"/>
          <c:showBubbleSize val="0"/>
        </c:dLbls>
        <c:axId val="251182936"/>
        <c:axId val="251183328"/>
      </c:scatterChart>
      <c:valAx>
        <c:axId val="25118293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251183328"/>
        <c:crosses val="autoZero"/>
        <c:crossBetween val="midCat"/>
      </c:valAx>
      <c:valAx>
        <c:axId val="251183328"/>
        <c:scaling>
          <c:orientation val="minMax"/>
        </c:scaling>
        <c:delete val="0"/>
        <c:axPos val="l"/>
        <c:numFmt formatCode="#,##0.0" sourceLinked="1"/>
        <c:majorTickMark val="none"/>
        <c:minorTickMark val="none"/>
        <c:tickLblPos val="nextTo"/>
        <c:crossAx val="251182936"/>
        <c:crosses val="autoZero"/>
        <c:crossBetween val="midCat"/>
      </c:valAx>
      <c:spPr>
        <a:noFill/>
        <a:ln w="25400">
          <a:noFill/>
        </a:ln>
      </c:spPr>
    </c:plotArea>
    <c:legend>
      <c:legendPos val="b"/>
      <c:layout>
        <c:manualLayout>
          <c:xMode val="edge"/>
          <c:yMode val="edge"/>
          <c:x val="4.49438202247191E-2"/>
          <c:y val="0.87743732590529244"/>
          <c:w val="0.93033707865168536"/>
          <c:h val="9.1922005571030641E-2"/>
        </c:manualLayout>
      </c:layout>
      <c:overlay val="0"/>
    </c:legend>
    <c:plotVisOnly val="1"/>
    <c:dispBlanksAs val="gap"/>
    <c:showDLblsOverMax val="0"/>
  </c:chart>
  <c:spPr>
    <a:noFill/>
    <a:ln w="9525">
      <a:noFill/>
    </a:ln>
  </c:spPr>
  <c:printSettings>
    <c:headerFooter/>
    <c:pageMargins b="1" l="0.75000000000000044" r="0.75000000000000044" t="1" header="0.5" footer="0.5"/>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1216316529768138E-2"/>
          <c:y val="2.2443890274314215E-2"/>
          <c:w val="0.89414512746464081"/>
          <c:h val="0.75062344139650872"/>
        </c:manualLayout>
      </c:layout>
      <c:scatterChart>
        <c:scatterStyle val="lineMarker"/>
        <c:varyColors val="0"/>
        <c:ser>
          <c:idx val="1"/>
          <c:order val="0"/>
          <c:tx>
            <c:strRef>
              <c:f>'Retirement Savings Calculator'!$E$76:$G$76</c:f>
              <c:strCache>
                <c:ptCount val="1"/>
                <c:pt idx="0">
                  <c:v>Savings Plan 1</c:v>
                </c:pt>
              </c:strCache>
            </c:strRef>
          </c:tx>
          <c:spPr>
            <a:ln w="38100">
              <a:solidFill>
                <a:srgbClr val="B3122D"/>
              </a:solidFill>
              <a:prstDash val="solid"/>
            </a:ln>
          </c:spPr>
          <c:marker>
            <c:symbol val="none"/>
          </c:marker>
          <c:xVal>
            <c:numRef>
              <c:f>[0]!Year</c:f>
              <c:numCache>
                <c:formatCode>General</c:formatCode>
                <c:ptCount val="36"/>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numCache>
            </c:numRef>
          </c:xVal>
          <c:yVal>
            <c:numRef>
              <c:f>[0]!Plan1_Int</c:f>
              <c:numCache>
                <c:formatCode>#,##0.0</c:formatCode>
                <c:ptCount val="36"/>
                <c:pt idx="1">
                  <c:v>800</c:v>
                </c:pt>
                <c:pt idx="2">
                  <c:v>1752</c:v>
                </c:pt>
                <c:pt idx="3">
                  <c:v>2862.08</c:v>
                </c:pt>
                <c:pt idx="4">
                  <c:v>4136.5632000000005</c:v>
                </c:pt>
                <c:pt idx="5">
                  <c:v>5582.0257280000005</c:v>
                </c:pt>
                <c:pt idx="6">
                  <c:v>7205.3067571200008</c:v>
                </c:pt>
                <c:pt idx="7">
                  <c:v>9013.5190274048018</c:v>
                </c:pt>
                <c:pt idx="8">
                  <c:v>11014.059788500994</c:v>
                </c:pt>
                <c:pt idx="9">
                  <c:v>13214.622180041035</c:v>
                </c:pt>
                <c:pt idx="10">
                  <c:v>15623.207067242676</c:v>
                </c:pt>
                <c:pt idx="11">
                  <c:v>18248.135349932381</c:v>
                </c:pt>
                <c:pt idx="12">
                  <c:v>21098.060763929676</c:v>
                </c:pt>
                <c:pt idx="13">
                  <c:v>24181.983194486864</c:v>
                </c:pt>
                <c:pt idx="14">
                  <c:v>27509.262522266337</c:v>
                </c:pt>
                <c:pt idx="15">
                  <c:v>31089.633023156992</c:v>
                </c:pt>
                <c:pt idx="16">
                  <c:v>34933.218344083274</c:v>
                </c:pt>
                <c:pt idx="17">
                  <c:v>39050.547077846604</c:v>
                </c:pt>
                <c:pt idx="18">
                  <c:v>43452.568960960467</c:v>
                </c:pt>
                <c:pt idx="19">
                  <c:v>48150.671719398888</c:v>
                </c:pt>
                <c:pt idx="20">
                  <c:v>53156.698588174841</c:v>
                </c:pt>
                <c:pt idx="21">
                  <c:v>58482.966531701837</c:v>
                </c:pt>
                <c:pt idx="22">
                  <c:v>64022.28519296991</c:v>
                </c:pt>
                <c:pt idx="23">
                  <c:v>69783.176600688705</c:v>
                </c:pt>
                <c:pt idx="24">
                  <c:v>75774.503664716249</c:v>
                </c:pt>
                <c:pt idx="25">
                  <c:v>82005.483811304905</c:v>
                </c:pt>
                <c:pt idx="26">
                  <c:v>88485.703163757105</c:v>
                </c:pt>
                <c:pt idx="27">
                  <c:v>95225.131290307385</c:v>
                </c:pt>
                <c:pt idx="28">
                  <c:v>102234.13654191968</c:v>
                </c:pt>
                <c:pt idx="29">
                  <c:v>109523.50200359647</c:v>
                </c:pt>
                <c:pt idx="30">
                  <c:v>117104.44208374033</c:v>
                </c:pt>
                <c:pt idx="31">
                  <c:v>124988.61976708994</c:v>
                </c:pt>
                <c:pt idx="32">
                  <c:v>133188.16455777353</c:v>
                </c:pt>
                <c:pt idx="33">
                  <c:v>141715.69114008447</c:v>
                </c:pt>
                <c:pt idx="34">
                  <c:v>150584.31878568785</c:v>
                </c:pt>
                <c:pt idx="35">
                  <c:v>159807.69153711537</c:v>
                </c:pt>
              </c:numCache>
            </c:numRef>
          </c:yVal>
          <c:smooth val="0"/>
        </c:ser>
        <c:ser>
          <c:idx val="2"/>
          <c:order val="1"/>
          <c:tx>
            <c:strRef>
              <c:f>'Retirement Savings Calculator'!$I$76:$K$76</c:f>
              <c:strCache>
                <c:ptCount val="1"/>
                <c:pt idx="0">
                  <c:v>Savings Plan 2</c:v>
                </c:pt>
              </c:strCache>
            </c:strRef>
          </c:tx>
          <c:spPr>
            <a:ln w="38100">
              <a:solidFill>
                <a:srgbClr val="587F03"/>
              </a:solidFill>
              <a:prstDash val="solid"/>
            </a:ln>
          </c:spPr>
          <c:marker>
            <c:symbol val="none"/>
          </c:marker>
          <c:xVal>
            <c:numRef>
              <c:f>[0]!Year</c:f>
              <c:numCache>
                <c:formatCode>General</c:formatCode>
                <c:ptCount val="36"/>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numCache>
            </c:numRef>
          </c:xVal>
          <c:yVal>
            <c:numRef>
              <c:f>[0]!Plan2_Int</c:f>
              <c:numCache>
                <c:formatCode>#,##0.0</c:formatCode>
                <c:ptCount val="36"/>
                <c:pt idx="1">
                  <c:v>1200</c:v>
                </c:pt>
                <c:pt idx="2">
                  <c:v>2652</c:v>
                </c:pt>
                <c:pt idx="3">
                  <c:v>4371.12</c:v>
                </c:pt>
                <c:pt idx="4">
                  <c:v>6373.3872000000001</c:v>
                </c:pt>
                <c:pt idx="5">
                  <c:v>8675.7904319999998</c:v>
                </c:pt>
                <c:pt idx="6">
                  <c:v>11296.33785792</c:v>
                </c:pt>
                <c:pt idx="7">
                  <c:v>14254.1181293952</c:v>
                </c:pt>
                <c:pt idx="8">
                  <c:v>17569.365217158913</c:v>
                </c:pt>
                <c:pt idx="9">
                  <c:v>21263.527130188446</c:v>
                </c:pt>
                <c:pt idx="10">
                  <c:v>25359.338757999751</c:v>
                </c:pt>
                <c:pt idx="11">
                  <c:v>29880.899083479737</c:v>
                </c:pt>
                <c:pt idx="12">
                  <c:v>34853.753028488522</c:v>
                </c:pt>
                <c:pt idx="13">
                  <c:v>40304.978210197834</c:v>
                </c:pt>
                <c:pt idx="14">
                  <c:v>46263.276902809703</c:v>
                </c:pt>
                <c:pt idx="15">
                  <c:v>52759.073516978286</c:v>
                </c:pt>
                <c:pt idx="16">
                  <c:v>59824.61792799698</c:v>
                </c:pt>
                <c:pt idx="17">
                  <c:v>67494.095003676804</c:v>
                </c:pt>
                <c:pt idx="18">
                  <c:v>75803.740703897405</c:v>
                </c:pt>
                <c:pt idx="19">
                  <c:v>84791.965146131246</c:v>
                </c:pt>
                <c:pt idx="20">
                  <c:v>94499.483054899116</c:v>
                </c:pt>
                <c:pt idx="21">
                  <c:v>104969.45203819306</c:v>
                </c:pt>
                <c:pt idx="22">
                  <c:v>116067.61916048464</c:v>
                </c:pt>
                <c:pt idx="23">
                  <c:v>127831.67631011372</c:v>
                </c:pt>
                <c:pt idx="24">
                  <c:v>140301.57688872053</c:v>
                </c:pt>
                <c:pt idx="25">
                  <c:v>153519.67150204376</c:v>
                </c:pt>
                <c:pt idx="26">
                  <c:v>167530.85179216639</c:v>
                </c:pt>
                <c:pt idx="27">
                  <c:v>182382.70289969636</c:v>
                </c:pt>
                <c:pt idx="28">
                  <c:v>198125.66507367813</c:v>
                </c:pt>
                <c:pt idx="29">
                  <c:v>214813.2049780988</c:v>
                </c:pt>
                <c:pt idx="30">
                  <c:v>232501.99727678474</c:v>
                </c:pt>
                <c:pt idx="31">
                  <c:v>251252.11711339181</c:v>
                </c:pt>
                <c:pt idx="32">
                  <c:v>271127.24414019531</c:v>
                </c:pt>
                <c:pt idx="33">
                  <c:v>292194.87878860702</c:v>
                </c:pt>
                <c:pt idx="34">
                  <c:v>314526.57151592342</c:v>
                </c:pt>
                <c:pt idx="35">
                  <c:v>338198.16580687882</c:v>
                </c:pt>
              </c:numCache>
            </c:numRef>
          </c:yVal>
          <c:smooth val="0"/>
        </c:ser>
        <c:ser>
          <c:idx val="3"/>
          <c:order val="2"/>
          <c:tx>
            <c:strRef>
              <c:f>'Retirement Savings Calculator'!$M$76:$O$76</c:f>
              <c:strCache>
                <c:ptCount val="1"/>
                <c:pt idx="0">
                  <c:v>Savings Plan 3</c:v>
                </c:pt>
              </c:strCache>
            </c:strRef>
          </c:tx>
          <c:spPr>
            <a:ln w="38100">
              <a:solidFill>
                <a:srgbClr val="004269"/>
              </a:solidFill>
              <a:prstDash val="solid"/>
            </a:ln>
          </c:spPr>
          <c:marker>
            <c:symbol val="none"/>
          </c:marker>
          <c:xVal>
            <c:numRef>
              <c:f>[0]!Year</c:f>
              <c:numCache>
                <c:formatCode>General</c:formatCode>
                <c:ptCount val="36"/>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numCache>
            </c:numRef>
          </c:xVal>
          <c:yVal>
            <c:numRef>
              <c:f>[0]!Plan3_Int</c:f>
              <c:numCache>
                <c:formatCode>#,##0.0</c:formatCode>
                <c:ptCount val="36"/>
                <c:pt idx="1">
                  <c:v>1000</c:v>
                </c:pt>
                <c:pt idx="2">
                  <c:v>2200</c:v>
                </c:pt>
                <c:pt idx="3">
                  <c:v>3610</c:v>
                </c:pt>
                <c:pt idx="4">
                  <c:v>5240.5</c:v>
                </c:pt>
                <c:pt idx="5">
                  <c:v>7102.5249999999996</c:v>
                </c:pt>
                <c:pt idx="6">
                  <c:v>9207.651249999999</c:v>
                </c:pt>
                <c:pt idx="7">
                  <c:v>11568.0338125</c:v>
                </c:pt>
                <c:pt idx="8">
                  <c:v>14196.435503125</c:v>
                </c:pt>
                <c:pt idx="9">
                  <c:v>17106.257278281249</c:v>
                </c:pt>
                <c:pt idx="10">
                  <c:v>20311.570142195313</c:v>
                </c:pt>
                <c:pt idx="11">
                  <c:v>23827.14864930508</c:v>
                </c:pt>
                <c:pt idx="12">
                  <c:v>27668.506081770334</c:v>
                </c:pt>
                <c:pt idx="13">
                  <c:v>31851.93138585885</c:v>
                </c:pt>
                <c:pt idx="14">
                  <c:v>36394.527955151796</c:v>
                </c:pt>
                <c:pt idx="15">
                  <c:v>41314.254352909389</c:v>
                </c:pt>
                <c:pt idx="16">
                  <c:v>46629.967070554863</c:v>
                </c:pt>
                <c:pt idx="17">
                  <c:v>52361.465424082606</c:v>
                </c:pt>
                <c:pt idx="18">
                  <c:v>58529.538695286741</c:v>
                </c:pt>
                <c:pt idx="19">
                  <c:v>65156.015630051079</c:v>
                </c:pt>
                <c:pt idx="20">
                  <c:v>72263.816411553635</c:v>
                </c:pt>
                <c:pt idx="21">
                  <c:v>79877.00723213132</c:v>
                </c:pt>
                <c:pt idx="22">
                  <c:v>87870.857593737892</c:v>
                </c:pt>
                <c:pt idx="23">
                  <c:v>96264.400473424786</c:v>
                </c:pt>
                <c:pt idx="24">
                  <c:v>105077.62049709602</c:v>
                </c:pt>
                <c:pt idx="25">
                  <c:v>114331.50152195082</c:v>
                </c:pt>
                <c:pt idx="26">
                  <c:v>124048.07659804836</c:v>
                </c:pt>
                <c:pt idx="27">
                  <c:v>134250.48042795077</c:v>
                </c:pt>
                <c:pt idx="28">
                  <c:v>144963.00444934831</c:v>
                </c:pt>
                <c:pt idx="29">
                  <c:v>156211.15467181575</c:v>
                </c:pt>
                <c:pt idx="30">
                  <c:v>168021.71240540652</c:v>
                </c:pt>
                <c:pt idx="31">
                  <c:v>180422.79802567684</c:v>
                </c:pt>
                <c:pt idx="32">
                  <c:v>193443.93792696067</c:v>
                </c:pt>
                <c:pt idx="33">
                  <c:v>207116.1348233087</c:v>
                </c:pt>
                <c:pt idx="34">
                  <c:v>221471.94156447414</c:v>
                </c:pt>
                <c:pt idx="35">
                  <c:v>236545.53864269785</c:v>
                </c:pt>
              </c:numCache>
            </c:numRef>
          </c:yVal>
          <c:smooth val="0"/>
        </c:ser>
        <c:ser>
          <c:idx val="0"/>
          <c:order val="3"/>
          <c:tx>
            <c:strRef>
              <c:f>'Retirement Savings Calculator'!$B$77</c:f>
              <c:strCache>
                <c:ptCount val="1"/>
                <c:pt idx="0">
                  <c:v>Deposits</c:v>
                </c:pt>
              </c:strCache>
            </c:strRef>
          </c:tx>
          <c:spPr>
            <a:ln w="38100">
              <a:solidFill>
                <a:srgbClr val="57445A"/>
              </a:solidFill>
              <a:prstDash val="solid"/>
            </a:ln>
          </c:spPr>
          <c:marker>
            <c:symbol val="none"/>
          </c:marker>
          <c:xVal>
            <c:numRef>
              <c:f>[0]!Year</c:f>
              <c:numCache>
                <c:formatCode>General</c:formatCode>
                <c:ptCount val="36"/>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numCache>
            </c:numRef>
          </c:xVal>
          <c:yVal>
            <c:numRef>
              <c:f>[0]!Deposits</c:f>
              <c:numCache>
                <c:formatCode>General</c:formatCode>
                <c:ptCount val="36"/>
                <c:pt idx="0">
                  <c:v>20000</c:v>
                </c:pt>
                <c:pt idx="1">
                  <c:v>23000</c:v>
                </c:pt>
                <c:pt idx="2">
                  <c:v>26000</c:v>
                </c:pt>
                <c:pt idx="3">
                  <c:v>29000</c:v>
                </c:pt>
                <c:pt idx="4">
                  <c:v>32000</c:v>
                </c:pt>
                <c:pt idx="5">
                  <c:v>35000</c:v>
                </c:pt>
                <c:pt idx="6">
                  <c:v>38000</c:v>
                </c:pt>
                <c:pt idx="7">
                  <c:v>41000</c:v>
                </c:pt>
                <c:pt idx="8">
                  <c:v>44000</c:v>
                </c:pt>
                <c:pt idx="9">
                  <c:v>47000</c:v>
                </c:pt>
                <c:pt idx="10">
                  <c:v>50000</c:v>
                </c:pt>
                <c:pt idx="11">
                  <c:v>53000</c:v>
                </c:pt>
                <c:pt idx="12">
                  <c:v>56000</c:v>
                </c:pt>
                <c:pt idx="13">
                  <c:v>59000</c:v>
                </c:pt>
                <c:pt idx="14">
                  <c:v>62000</c:v>
                </c:pt>
                <c:pt idx="15">
                  <c:v>65000</c:v>
                </c:pt>
                <c:pt idx="16">
                  <c:v>68000</c:v>
                </c:pt>
                <c:pt idx="17">
                  <c:v>71000</c:v>
                </c:pt>
                <c:pt idx="18">
                  <c:v>74000</c:v>
                </c:pt>
                <c:pt idx="19">
                  <c:v>77000</c:v>
                </c:pt>
                <c:pt idx="20">
                  <c:v>80000</c:v>
                </c:pt>
                <c:pt idx="21">
                  <c:v>80000</c:v>
                </c:pt>
                <c:pt idx="22">
                  <c:v>80000</c:v>
                </c:pt>
                <c:pt idx="23">
                  <c:v>80000</c:v>
                </c:pt>
                <c:pt idx="24">
                  <c:v>80000</c:v>
                </c:pt>
                <c:pt idx="25">
                  <c:v>80000</c:v>
                </c:pt>
                <c:pt idx="26">
                  <c:v>80000</c:v>
                </c:pt>
                <c:pt idx="27">
                  <c:v>80000</c:v>
                </c:pt>
                <c:pt idx="28">
                  <c:v>80000</c:v>
                </c:pt>
                <c:pt idx="29">
                  <c:v>80000</c:v>
                </c:pt>
                <c:pt idx="30">
                  <c:v>80000</c:v>
                </c:pt>
                <c:pt idx="31">
                  <c:v>80000</c:v>
                </c:pt>
                <c:pt idx="32">
                  <c:v>80000</c:v>
                </c:pt>
                <c:pt idx="33">
                  <c:v>80000</c:v>
                </c:pt>
                <c:pt idx="34">
                  <c:v>80000</c:v>
                </c:pt>
                <c:pt idx="35">
                  <c:v>80000</c:v>
                </c:pt>
              </c:numCache>
            </c:numRef>
          </c:yVal>
          <c:smooth val="0"/>
        </c:ser>
        <c:dLbls>
          <c:showLegendKey val="0"/>
          <c:showVal val="0"/>
          <c:showCatName val="0"/>
          <c:showSerName val="0"/>
          <c:showPercent val="0"/>
          <c:showBubbleSize val="0"/>
        </c:dLbls>
        <c:axId val="251184112"/>
        <c:axId val="251184504"/>
      </c:scatterChart>
      <c:valAx>
        <c:axId val="251184112"/>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251184504"/>
        <c:crosses val="autoZero"/>
        <c:crossBetween val="midCat"/>
      </c:valAx>
      <c:valAx>
        <c:axId val="251184504"/>
        <c:scaling>
          <c:orientation val="minMax"/>
        </c:scaling>
        <c:delete val="0"/>
        <c:axPos val="l"/>
        <c:numFmt formatCode="#,##0.0" sourceLinked="1"/>
        <c:majorTickMark val="none"/>
        <c:minorTickMark val="none"/>
        <c:tickLblPos val="nextTo"/>
        <c:crossAx val="251184112"/>
        <c:crosses val="autoZero"/>
        <c:crossBetween val="midCat"/>
      </c:valAx>
      <c:spPr>
        <a:noFill/>
        <a:ln w="25400">
          <a:noFill/>
        </a:ln>
      </c:spPr>
    </c:plotArea>
    <c:legend>
      <c:legendPos val="b"/>
      <c:layout>
        <c:manualLayout>
          <c:xMode val="edge"/>
          <c:yMode val="edge"/>
          <c:x val="3.2657693572386126E-2"/>
          <c:y val="0.92269326683291775"/>
          <c:w val="0.9493253683283277"/>
          <c:h val="5.4862842892768077E-2"/>
        </c:manualLayout>
      </c:layout>
      <c:overlay val="0"/>
      <c:spPr>
        <a:noFill/>
        <a:ln w="25400">
          <a:noFill/>
        </a:ln>
      </c:spPr>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spPr>
    <a:noFill/>
    <a:ln w="9525">
      <a:noFill/>
    </a:ln>
  </c:spPr>
  <c:printSettings>
    <c:headerFooter/>
    <c:pageMargins b="1" l="0.75000000000000022" r="0.75000000000000022" t="1" header="0.5" footer="0.5"/>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319498683135047"/>
          <c:y val="1.7006859211771936E-2"/>
          <c:w val="0.73085417256540253"/>
          <c:h val="0.75170317716031954"/>
        </c:manualLayout>
      </c:layout>
      <c:barChart>
        <c:barDir val="bar"/>
        <c:grouping val="stacked"/>
        <c:varyColors val="0"/>
        <c:ser>
          <c:idx val="0"/>
          <c:order val="0"/>
          <c:tx>
            <c:strRef>
              <c:f>'Retirement Savings Calculator'!$E$26</c:f>
              <c:strCache>
                <c:ptCount val="1"/>
                <c:pt idx="0">
                  <c:v>Total Invested</c:v>
                </c:pt>
              </c:strCache>
            </c:strRef>
          </c:tx>
          <c:spPr>
            <a:solidFill>
              <a:schemeClr val="accent1">
                <a:lumMod val="75000"/>
              </a:schemeClr>
            </a:solidFill>
          </c:spPr>
          <c:invertIfNegative val="0"/>
          <c:cat>
            <c:strRef>
              <c:f>'Retirement Savings Calculator'!$B$27:$D$29</c:f>
              <c:strCache>
                <c:ptCount val="3"/>
                <c:pt idx="0">
                  <c:v>Savings Plan 1</c:v>
                </c:pt>
                <c:pt idx="1">
                  <c:v>Savings Plan 2</c:v>
                </c:pt>
                <c:pt idx="2">
                  <c:v>Savings Plan 3</c:v>
                </c:pt>
              </c:strCache>
            </c:strRef>
          </c:cat>
          <c:val>
            <c:numRef>
              <c:f>'Retirement Savings Calculator'!$E$27:$E$29</c:f>
              <c:numCache>
                <c:formatCode>#,##0.0</c:formatCode>
                <c:ptCount val="3"/>
                <c:pt idx="0">
                  <c:v>80000</c:v>
                </c:pt>
                <c:pt idx="1">
                  <c:v>80000</c:v>
                </c:pt>
                <c:pt idx="2">
                  <c:v>80000</c:v>
                </c:pt>
              </c:numCache>
            </c:numRef>
          </c:val>
        </c:ser>
        <c:ser>
          <c:idx val="1"/>
          <c:order val="1"/>
          <c:tx>
            <c:strRef>
              <c:f>'Retirement Savings Calculator'!$I$26</c:f>
              <c:strCache>
                <c:ptCount val="1"/>
                <c:pt idx="0">
                  <c:v>Interest Earned</c:v>
                </c:pt>
              </c:strCache>
            </c:strRef>
          </c:tx>
          <c:spPr>
            <a:solidFill>
              <a:srgbClr val="B3122D"/>
            </a:solidFill>
            <a:ln w="25400">
              <a:noFill/>
            </a:ln>
          </c:spPr>
          <c:invertIfNegative val="0"/>
          <c:cat>
            <c:strRef>
              <c:f>'Retirement Savings Calculator'!$B$27:$D$29</c:f>
              <c:strCache>
                <c:ptCount val="3"/>
                <c:pt idx="0">
                  <c:v>Savings Plan 1</c:v>
                </c:pt>
                <c:pt idx="1">
                  <c:v>Savings Plan 2</c:v>
                </c:pt>
                <c:pt idx="2">
                  <c:v>Savings Plan 3</c:v>
                </c:pt>
              </c:strCache>
            </c:strRef>
          </c:cat>
          <c:val>
            <c:numRef>
              <c:f>'Retirement Savings Calculator'!$I$27:$I$29</c:f>
              <c:numCache>
                <c:formatCode>#,##0.0</c:formatCode>
                <c:ptCount val="3"/>
                <c:pt idx="0">
                  <c:v>159807.69153711537</c:v>
                </c:pt>
                <c:pt idx="1">
                  <c:v>338198.16580687882</c:v>
                </c:pt>
                <c:pt idx="2">
                  <c:v>236545.53864269785</c:v>
                </c:pt>
              </c:numCache>
            </c:numRef>
          </c:val>
        </c:ser>
        <c:dLbls>
          <c:showLegendKey val="0"/>
          <c:showVal val="0"/>
          <c:showCatName val="0"/>
          <c:showSerName val="0"/>
          <c:showPercent val="0"/>
          <c:showBubbleSize val="0"/>
        </c:dLbls>
        <c:gapWidth val="55"/>
        <c:overlap val="100"/>
        <c:axId val="251185288"/>
        <c:axId val="248994168"/>
      </c:barChart>
      <c:catAx>
        <c:axId val="251185288"/>
        <c:scaling>
          <c:orientation val="minMax"/>
        </c:scaling>
        <c:delete val="0"/>
        <c:axPos val="l"/>
        <c:numFmt formatCode="General" sourceLinked="1"/>
        <c:majorTickMark val="none"/>
        <c:minorTickMark val="none"/>
        <c:tickLblPos val="nextTo"/>
        <c:crossAx val="248994168"/>
        <c:crosses val="autoZero"/>
        <c:auto val="1"/>
        <c:lblAlgn val="ctr"/>
        <c:lblOffset val="100"/>
        <c:noMultiLvlLbl val="0"/>
      </c:catAx>
      <c:valAx>
        <c:axId val="248994168"/>
        <c:scaling>
          <c:orientation val="minMax"/>
        </c:scaling>
        <c:delete val="0"/>
        <c:axPos val="b"/>
        <c:numFmt formatCode="#,##0.0" sourceLinked="1"/>
        <c:majorTickMark val="none"/>
        <c:minorTickMark val="none"/>
        <c:tickLblPos val="nextTo"/>
        <c:crossAx val="251185288"/>
        <c:crosses val="autoZero"/>
        <c:crossBetween val="between"/>
        <c:dispUnits>
          <c:builtInUnit val="thousands"/>
          <c:dispUnitsLbl>
            <c:layout>
              <c:manualLayout>
                <c:xMode val="edge"/>
                <c:yMode val="edge"/>
                <c:x val="4.5596653915425035E-2"/>
                <c:y val="0.72979509140304832"/>
              </c:manualLayout>
            </c:layout>
            <c:spPr>
              <a:noFill/>
              <a:ln w="25400">
                <a:noFill/>
              </a:ln>
            </c:spPr>
          </c:dispUnitsLbl>
        </c:dispUnits>
      </c:valAx>
      <c:spPr>
        <a:noFill/>
        <a:ln w="25400">
          <a:noFill/>
        </a:ln>
      </c:spPr>
    </c:plotArea>
    <c:legend>
      <c:legendPos val="b"/>
      <c:layout>
        <c:manualLayout>
          <c:xMode val="edge"/>
          <c:yMode val="edge"/>
          <c:x val="0.23632410370378285"/>
          <c:y val="0.90816628190862136"/>
          <c:w val="0.44420178751729555"/>
          <c:h val="7.1428808689442125E-2"/>
        </c:manualLayout>
      </c:layout>
      <c:overlay val="0"/>
    </c:legend>
    <c:plotVisOnly val="1"/>
    <c:dispBlanksAs val="gap"/>
    <c:showDLblsOverMax val="0"/>
  </c:chart>
  <c:spPr>
    <a:noFill/>
    <a:ln w="9525">
      <a:noFill/>
    </a:ln>
  </c:sp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13" Type="http://schemas.openxmlformats.org/officeDocument/2006/relationships/hyperlink" Target="http://pinterest.com/spreadsheet123" TargetMode="External"/><Relationship Id="rId18" Type="http://schemas.openxmlformats.org/officeDocument/2006/relationships/image" Target="../media/image9.jpeg"/><Relationship Id="rId3" Type="http://schemas.openxmlformats.org/officeDocument/2006/relationships/chart" Target="../charts/chart3.xml"/><Relationship Id="rId21" Type="http://schemas.openxmlformats.org/officeDocument/2006/relationships/image" Target="../media/image12.jpeg"/><Relationship Id="rId7" Type="http://schemas.openxmlformats.org/officeDocument/2006/relationships/hyperlink" Target="http://www.linkedin.com/company/spreadsheet123-ltd" TargetMode="External"/><Relationship Id="rId12" Type="http://schemas.openxmlformats.org/officeDocument/2006/relationships/image" Target="../media/image6.png"/><Relationship Id="rId17" Type="http://schemas.openxmlformats.org/officeDocument/2006/relationships/hyperlink" Target="http://www.spreadsheet123.com/calculators/retirement-savings-calculator.html" TargetMode="External"/><Relationship Id="rId2" Type="http://schemas.openxmlformats.org/officeDocument/2006/relationships/chart" Target="../charts/chart2.xml"/><Relationship Id="rId16" Type="http://schemas.openxmlformats.org/officeDocument/2006/relationships/image" Target="../media/image8.png"/><Relationship Id="rId20" Type="http://schemas.openxmlformats.org/officeDocument/2006/relationships/image" Target="../media/image11.png"/><Relationship Id="rId1" Type="http://schemas.openxmlformats.org/officeDocument/2006/relationships/chart" Target="../charts/chart1.xml"/><Relationship Id="rId6" Type="http://schemas.openxmlformats.org/officeDocument/2006/relationships/image" Target="../media/image3.png"/><Relationship Id="rId11" Type="http://schemas.openxmlformats.org/officeDocument/2006/relationships/hyperlink" Target="http://www.facebook.com/spreadsheet123" TargetMode="External"/><Relationship Id="rId24" Type="http://schemas.openxmlformats.org/officeDocument/2006/relationships/image" Target="../media/image15.jpeg"/><Relationship Id="rId5" Type="http://schemas.openxmlformats.org/officeDocument/2006/relationships/image" Target="../media/image2.jpeg"/><Relationship Id="rId15" Type="http://schemas.openxmlformats.org/officeDocument/2006/relationships/hyperlink" Target="https://twitter.com/Spreadsheet123" TargetMode="External"/><Relationship Id="rId23" Type="http://schemas.openxmlformats.org/officeDocument/2006/relationships/image" Target="../media/image14.png"/><Relationship Id="rId10" Type="http://schemas.openxmlformats.org/officeDocument/2006/relationships/image" Target="../media/image5.png"/><Relationship Id="rId19" Type="http://schemas.openxmlformats.org/officeDocument/2006/relationships/image" Target="../media/image10.png"/><Relationship Id="rId4" Type="http://schemas.openxmlformats.org/officeDocument/2006/relationships/image" Target="../media/image1.png"/><Relationship Id="rId9" Type="http://schemas.openxmlformats.org/officeDocument/2006/relationships/hyperlink" Target="https://plus.google.com/u/0/b/117014028071621729542/117014028071621729542/" TargetMode="External"/><Relationship Id="rId14" Type="http://schemas.openxmlformats.org/officeDocument/2006/relationships/image" Target="../media/image7.png"/><Relationship Id="rId22" Type="http://schemas.openxmlformats.org/officeDocument/2006/relationships/image" Target="../media/image13.jpeg"/></Relationships>
</file>

<file path=xl/drawings/_rels/drawing2.xml.rels><?xml version="1.0" encoding="UTF-8" standalone="yes"?>
<Relationships xmlns="http://schemas.openxmlformats.org/package/2006/relationships"><Relationship Id="rId8" Type="http://schemas.openxmlformats.org/officeDocument/2006/relationships/image" Target="../media/image5.png"/><Relationship Id="rId13" Type="http://schemas.openxmlformats.org/officeDocument/2006/relationships/hyperlink" Target="https://twitter.com/Spreadsheet123" TargetMode="External"/><Relationship Id="rId3" Type="http://schemas.openxmlformats.org/officeDocument/2006/relationships/image" Target="../media/image10.png"/><Relationship Id="rId7" Type="http://schemas.openxmlformats.org/officeDocument/2006/relationships/hyperlink" Target="https://plus.google.com/u/0/b/117014028071621729542/117014028071621729542/" TargetMode="External"/><Relationship Id="rId12" Type="http://schemas.openxmlformats.org/officeDocument/2006/relationships/image" Target="../media/image7.png"/><Relationship Id="rId2" Type="http://schemas.openxmlformats.org/officeDocument/2006/relationships/hyperlink" Target="http://www.spreadsheet123.com/ExcelTemplates/retirement-savings-calculator.html" TargetMode="External"/><Relationship Id="rId1" Type="http://schemas.openxmlformats.org/officeDocument/2006/relationships/image" Target="../media/image16.png"/><Relationship Id="rId6" Type="http://schemas.openxmlformats.org/officeDocument/2006/relationships/image" Target="../media/image4.png"/><Relationship Id="rId11" Type="http://schemas.openxmlformats.org/officeDocument/2006/relationships/hyperlink" Target="http://pinterest.com/spreadsheet123" TargetMode="External"/><Relationship Id="rId5" Type="http://schemas.openxmlformats.org/officeDocument/2006/relationships/hyperlink" Target="http://www.linkedin.com/company/spreadsheet123-ltd" TargetMode="External"/><Relationship Id="rId10" Type="http://schemas.openxmlformats.org/officeDocument/2006/relationships/image" Target="../media/image6.png"/><Relationship Id="rId4" Type="http://schemas.openxmlformats.org/officeDocument/2006/relationships/image" Target="../media/image13.jpeg"/><Relationship Id="rId9" Type="http://schemas.openxmlformats.org/officeDocument/2006/relationships/hyperlink" Target="http://www.facebook.com/spreadsheet123" TargetMode="External"/><Relationship Id="rId1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xdr:from>
      <xdr:col>0</xdr:col>
      <xdr:colOff>9525</xdr:colOff>
      <xdr:row>31</xdr:row>
      <xdr:rowOff>76200</xdr:rowOff>
    </xdr:from>
    <xdr:to>
      <xdr:col>14</xdr:col>
      <xdr:colOff>609600</xdr:colOff>
      <xdr:row>50</xdr:row>
      <xdr:rowOff>9525</xdr:rowOff>
    </xdr:to>
    <xdr:graphicFrame macro="">
      <xdr:nvGraphicFramePr>
        <xdr:cNvPr id="1200"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57150</xdr:colOff>
      <xdr:row>51</xdr:row>
      <xdr:rowOff>47625</xdr:rowOff>
    </xdr:from>
    <xdr:to>
      <xdr:col>14</xdr:col>
      <xdr:colOff>638175</xdr:colOff>
      <xdr:row>72</xdr:row>
      <xdr:rowOff>66675</xdr:rowOff>
    </xdr:to>
    <xdr:graphicFrame macro="">
      <xdr:nvGraphicFramePr>
        <xdr:cNvPr id="1201"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19050</xdr:colOff>
      <xdr:row>4</xdr:row>
      <xdr:rowOff>19050</xdr:rowOff>
    </xdr:from>
    <xdr:to>
      <xdr:col>14</xdr:col>
      <xdr:colOff>685800</xdr:colOff>
      <xdr:row>19</xdr:row>
      <xdr:rowOff>200025</xdr:rowOff>
    </xdr:to>
    <xdr:graphicFrame macro="">
      <xdr:nvGraphicFramePr>
        <xdr:cNvPr id="1207"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12</xdr:col>
      <xdr:colOff>438150</xdr:colOff>
      <xdr:row>0</xdr:row>
      <xdr:rowOff>28575</xdr:rowOff>
    </xdr:from>
    <xdr:to>
      <xdr:col>14</xdr:col>
      <xdr:colOff>704850</xdr:colOff>
      <xdr:row>0</xdr:row>
      <xdr:rowOff>409575</xdr:rowOff>
    </xdr:to>
    <xdr:pic>
      <xdr:nvPicPr>
        <xdr:cNvPr id="1240" name="Picture 43" descr="white-logo"/>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886575" y="28575"/>
          <a:ext cx="16954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66675</xdr:colOff>
      <xdr:row>0</xdr:row>
      <xdr:rowOff>76200</xdr:rowOff>
    </xdr:from>
    <xdr:to>
      <xdr:col>19</xdr:col>
      <xdr:colOff>561975</xdr:colOff>
      <xdr:row>15</xdr:row>
      <xdr:rowOff>57150</xdr:rowOff>
    </xdr:to>
    <xdr:grpSp>
      <xdr:nvGrpSpPr>
        <xdr:cNvPr id="1262" name="Group 238"/>
        <xdr:cNvGrpSpPr>
          <a:grpSpLocks/>
        </xdr:cNvGrpSpPr>
      </xdr:nvGrpSpPr>
      <xdr:grpSpPr bwMode="auto">
        <a:xfrm>
          <a:off x="8658225" y="76200"/>
          <a:ext cx="3048000" cy="3000375"/>
          <a:chOff x="909" y="8"/>
          <a:chExt cx="320" cy="315"/>
        </a:xfrm>
      </xdr:grpSpPr>
      <xdr:grpSp>
        <xdr:nvGrpSpPr>
          <xdr:cNvPr id="1242" name="Group 26"/>
          <xdr:cNvGrpSpPr>
            <a:grpSpLocks/>
          </xdr:cNvGrpSpPr>
        </xdr:nvGrpSpPr>
        <xdr:grpSpPr bwMode="auto">
          <a:xfrm>
            <a:off x="909" y="190"/>
            <a:ext cx="320" cy="45"/>
            <a:chOff x="1204" y="240"/>
            <a:chExt cx="320" cy="45"/>
          </a:xfrm>
        </xdr:grpSpPr>
        <xdr:pic>
          <xdr:nvPicPr>
            <xdr:cNvPr id="1243" name="Picture 27" descr="follow-us"/>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204" y="240"/>
              <a:ext cx="320" cy="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44" name="Picture 28" descr="follow-us"/>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214" y="252"/>
              <a:ext cx="85"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45" name="Picture 29" descr="linked-in">
              <a:hlinkClick xmlns:r="http://schemas.openxmlformats.org/officeDocument/2006/relationships" r:id="rId7" tooltip="Follow us on LinkedIN"/>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334" y="245"/>
              <a:ext cx="34"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46" name="Picture 30" descr="gplus">
              <a:hlinkClick xmlns:r="http://schemas.openxmlformats.org/officeDocument/2006/relationships" r:id="rId9" tooltip="Add us to your circles on Google plus"/>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368" y="245"/>
              <a:ext cx="34"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47" name="Picture 31" descr="facebook1">
              <a:hlinkClick xmlns:r="http://schemas.openxmlformats.org/officeDocument/2006/relationships" r:id="rId11" tooltip="Become a fan on Facebook"/>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1402" y="245"/>
              <a:ext cx="34"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48" name="Picture 32" descr="pinterest1">
              <a:hlinkClick xmlns:r="http://schemas.openxmlformats.org/officeDocument/2006/relationships" r:id="rId13" tooltip="Follow us on Pintere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1436" y="245"/>
              <a:ext cx="34"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49" name="Picture 33" descr="twitter1">
              <a:hlinkClick xmlns:r="http://schemas.openxmlformats.org/officeDocument/2006/relationships" r:id="rId15" tooltip="Follow us on Twitter"/>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1471" y="245"/>
              <a:ext cx="34"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grpSp>
        <xdr:nvGrpSpPr>
          <xdr:cNvPr id="1250" name="Group 34">
            <a:hlinkClick xmlns:r="http://schemas.openxmlformats.org/officeDocument/2006/relationships" r:id="rId17" tooltip="Write your review about this calculator"/>
          </xdr:cNvPr>
          <xdr:cNvGrpSpPr>
            <a:grpSpLocks/>
          </xdr:cNvGrpSpPr>
        </xdr:nvGrpSpPr>
        <xdr:grpSpPr bwMode="auto">
          <a:xfrm>
            <a:off x="909" y="8"/>
            <a:ext cx="320" cy="45"/>
            <a:chOff x="881" y="58"/>
            <a:chExt cx="320" cy="45"/>
          </a:xfrm>
        </xdr:grpSpPr>
        <xdr:pic>
          <xdr:nvPicPr>
            <xdr:cNvPr id="1251" name="Picture 35" descr="ratings"/>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881" y="58"/>
              <a:ext cx="320" cy="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52" name="Picture 36" descr="stars"/>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893" y="68"/>
              <a:ext cx="133" cy="25"/>
            </a:xfrm>
            <a:prstGeom prst="rect">
              <a:avLst/>
            </a:prstGeom>
            <a:noFill/>
            <a:ln>
              <a:noFill/>
            </a:ln>
            <a:extLst>
              <a:ext uri="{909E8E84-426E-40DD-AFC4-6F175D3DCCD1}">
                <a14:hiddenFill xmlns:a14="http://schemas.microsoft.com/office/drawing/2010/main">
                  <a:solidFill>
                    <a:srgbClr xmlns:mc="http://schemas.openxmlformats.org/markup-compatibility/2006" val="D9EDC1" mc:Ignorable="a14" a14:legacySpreadsheetColorIndex="11"/>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53" name="Picture 37" descr="write-your-review"/>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1038" y="72"/>
              <a:ext cx="15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grpSp>
        <xdr:nvGrpSpPr>
          <xdr:cNvPr id="1254" name="Group 38">
            <a:hlinkClick xmlns:r="http://schemas.openxmlformats.org/officeDocument/2006/relationships" r:id="rId17" tooltip="Give a thumb-up to this free calculator on your social network"/>
          </xdr:cNvPr>
          <xdr:cNvGrpSpPr>
            <a:grpSpLocks/>
          </xdr:cNvGrpSpPr>
        </xdr:nvGrpSpPr>
        <xdr:grpSpPr bwMode="auto">
          <a:xfrm>
            <a:off x="909" y="59"/>
            <a:ext cx="320" cy="125"/>
            <a:chOff x="881" y="109"/>
            <a:chExt cx="320" cy="125"/>
          </a:xfrm>
        </xdr:grpSpPr>
        <xdr:pic>
          <xdr:nvPicPr>
            <xdr:cNvPr id="1255" name="Picture 39" descr="tumbs-up"/>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881" y="109"/>
              <a:ext cx="320" cy="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256" name="Rectangle 40"/>
            <xdr:cNvSpPr>
              <a:spLocks noChangeArrowheads="1"/>
            </xdr:cNvSpPr>
          </xdr:nvSpPr>
          <xdr:spPr bwMode="auto">
            <a:xfrm>
              <a:off x="893" y="151"/>
              <a:ext cx="295" cy="7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pic>
          <xdr:nvPicPr>
            <xdr:cNvPr id="1257" name="Picture 41" descr="social_links"/>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919" y="156"/>
              <a:ext cx="232" cy="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58" name="Picture 42" descr="thumb-up"/>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893" y="115"/>
              <a:ext cx="240" cy="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grpSp>
        <xdr:nvGrpSpPr>
          <xdr:cNvPr id="1259" name="Group 50"/>
          <xdr:cNvGrpSpPr>
            <a:grpSpLocks/>
          </xdr:cNvGrpSpPr>
        </xdr:nvGrpSpPr>
        <xdr:grpSpPr bwMode="auto">
          <a:xfrm>
            <a:off x="909" y="240"/>
            <a:ext cx="320" cy="83"/>
            <a:chOff x="1204" y="290"/>
            <a:chExt cx="320" cy="83"/>
          </a:xfrm>
        </xdr:grpSpPr>
        <xdr:pic>
          <xdr:nvPicPr>
            <xdr:cNvPr id="1260" name="Picture 16" descr="disclimer"/>
            <xdr:cNvPicPr>
              <a:picLocks noChangeAspect="1" noChangeArrowheads="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1204" y="290"/>
              <a:ext cx="320" cy="83"/>
            </a:xfrm>
            <a:prstGeom prst="rect">
              <a:avLst/>
            </a:prstGeom>
            <a:solidFill>
              <a:srgbClr xmlns:mc="http://schemas.openxmlformats.org/markup-compatibility/2006" xmlns:a14="http://schemas.microsoft.com/office/drawing/2010/main" val="EFB6B1" mc:Ignorable="a14" a14:legacySpreadsheetColorIndex="14"/>
            </a:solidFill>
            <a:ln>
              <a:noFill/>
            </a:ln>
            <a:extLst>
              <a:ext uri="{91240B29-F687-4F45-9708-019B960494DF}">
                <a14:hiddenLine xmlns:a14="http://schemas.microsoft.com/office/drawing/2010/main" w="9525">
                  <a:solidFill>
                    <a:srgbClr val="000000"/>
                  </a:solidFill>
                  <a:miter lim="800000"/>
                  <a:headEnd/>
                  <a:tailEnd/>
                </a14:hiddenLine>
              </a:ext>
            </a:extLst>
          </xdr:spPr>
        </xdr:pic>
        <xdr:sp macro="" textlink="">
          <xdr:nvSpPr>
            <xdr:cNvPr id="1261" name="AutoShape 4"/>
            <xdr:cNvSpPr>
              <a:spLocks noChangeArrowheads="1"/>
            </xdr:cNvSpPr>
          </xdr:nvSpPr>
          <xdr:spPr bwMode="auto">
            <a:xfrm>
              <a:off x="1204" y="290"/>
              <a:ext cx="319" cy="82"/>
            </a:xfrm>
            <a:prstGeom prst="roundRect">
              <a:avLst>
                <a:gd name="adj" fmla="val 0"/>
              </a:avLst>
            </a:prstGeom>
            <a:solidFill>
              <a:srgbClr xmlns:mc="http://schemas.openxmlformats.org/markup-compatibility/2006" xmlns:a14="http://schemas.microsoft.com/office/drawing/2010/main" val="EFB6B1" mc:Ignorable="a14" a14:legacySpreadsheetColorIndex="14"/>
            </a:soli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71842" dir="2700000" algn="ctr" rotWithShape="0">
                      <a:srgbClr val="336887">
                        <a:alpha val="50000"/>
                      </a:srgbClr>
                    </a:outerShdw>
                  </a:effectLst>
                </a14:hiddenEffects>
              </a:ext>
            </a:extLst>
          </xdr:spPr>
          <xdr:txBody>
            <a:bodyPr vertOverflow="clip" wrap="square" lIns="108000" tIns="108000" rIns="108000" bIns="108000" anchor="t" upright="1"/>
            <a:lstStyle/>
            <a:p>
              <a:pPr algn="l" rtl="0">
                <a:defRPr sz="1000"/>
              </a:pPr>
              <a:r>
                <a:rPr lang="en-GB" sz="850" b="1" i="0" u="none" strike="noStrike" baseline="0">
                  <a:solidFill>
                    <a:srgbClr val="B3122D"/>
                  </a:solidFill>
                  <a:latin typeface="Calibri"/>
                </a:rPr>
                <a:t>Disclaimer:</a:t>
              </a:r>
              <a:r>
                <a:rPr lang="en-GB" sz="850" b="1" i="0" u="none" strike="noStrike" baseline="0">
                  <a:solidFill>
                    <a:srgbClr val="597A7B"/>
                  </a:solidFill>
                  <a:latin typeface="Calibri"/>
                </a:rPr>
                <a:t> </a:t>
              </a:r>
              <a:r>
                <a:rPr lang="en-GB" sz="850" b="0" i="0" u="none" strike="noStrike" baseline="0">
                  <a:solidFill>
                    <a:srgbClr val="000000"/>
                  </a:solidFill>
                  <a:latin typeface="Calibri"/>
                </a:rPr>
                <a:t>This template is for educational purposes only. We do not guarantee the results. Use this template at your own risk. You should seek the advice of qualified  professionals regarding making any financial decisions.</a:t>
              </a:r>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57150</xdr:colOff>
      <xdr:row>0</xdr:row>
      <xdr:rowOff>0</xdr:rowOff>
    </xdr:from>
    <xdr:to>
      <xdr:col>14</xdr:col>
      <xdr:colOff>66675</xdr:colOff>
      <xdr:row>0</xdr:row>
      <xdr:rowOff>0</xdr:rowOff>
    </xdr:to>
    <xdr:grpSp>
      <xdr:nvGrpSpPr>
        <xdr:cNvPr id="109601" name="Group 33"/>
        <xdr:cNvGrpSpPr>
          <a:grpSpLocks/>
        </xdr:cNvGrpSpPr>
      </xdr:nvGrpSpPr>
      <xdr:grpSpPr bwMode="auto">
        <a:xfrm>
          <a:off x="7296150" y="0"/>
          <a:ext cx="3057525" cy="0"/>
          <a:chOff x="924" y="4"/>
          <a:chExt cx="321" cy="370"/>
        </a:xfrm>
      </xdr:grpSpPr>
      <xdr:sp macro="" textlink="">
        <xdr:nvSpPr>
          <xdr:cNvPr id="109602" name="AutoShape 4"/>
          <xdr:cNvSpPr>
            <a:spLocks noChangeArrowheads="1"/>
          </xdr:cNvSpPr>
        </xdr:nvSpPr>
        <xdr:spPr bwMode="auto">
          <a:xfrm>
            <a:off x="926" y="292"/>
            <a:ext cx="319" cy="82"/>
          </a:xfrm>
          <a:prstGeom prst="roundRect">
            <a:avLst>
              <a:gd name="adj" fmla="val 0"/>
            </a:avLst>
          </a:prstGeom>
          <a:solidFill>
            <a:srgbClr xmlns:mc="http://schemas.openxmlformats.org/markup-compatibility/2006" xmlns:a14="http://schemas.microsoft.com/office/drawing/2010/main" val="57445A" mc:Ignorable="a14" a14:legacySpreadsheetColorIndex="62"/>
          </a:solidFill>
          <a:ln w="9525">
            <a:solidFill>
              <a:srgbClr xmlns:mc="http://schemas.openxmlformats.org/markup-compatibility/2006" xmlns:a14="http://schemas.microsoft.com/office/drawing/2010/main" val="57445A" mc:Ignorable="a14" a14:legacySpreadsheetColorIndex="62"/>
            </a:solidFill>
            <a:round/>
            <a:headEnd/>
            <a:tailEnd/>
          </a:ln>
          <a:effectLst/>
          <a:extLst>
            <a:ext uri="{AF507438-7753-43E0-B8FC-AC1667EBCBE1}">
              <a14:hiddenEffects xmlns:a14="http://schemas.microsoft.com/office/drawing/2010/main">
                <a:effectLst>
                  <a:outerShdw dist="71842" dir="2700000" algn="ctr" rotWithShape="0">
                    <a:srgbClr val="336887">
                      <a:alpha val="50000"/>
                    </a:srgbClr>
                  </a:outerShdw>
                </a:effectLst>
              </a14:hiddenEffects>
            </a:ext>
          </a:extLst>
        </xdr:spPr>
        <xdr:txBody>
          <a:bodyPr vertOverflow="clip" wrap="square" lIns="108000" tIns="108000" rIns="108000" bIns="108000" anchor="t"/>
          <a:lstStyle/>
          <a:p>
            <a:pPr algn="l" rtl="0">
              <a:defRPr sz="1000"/>
            </a:pPr>
            <a:r>
              <a:rPr lang="en-GB" sz="850" b="1" i="0" u="none" strike="noStrike" baseline="0">
                <a:solidFill>
                  <a:srgbClr val="DB8E84"/>
                </a:solidFill>
                <a:latin typeface="Calibri"/>
              </a:rPr>
              <a:t>Disclaimer:</a:t>
            </a:r>
            <a:r>
              <a:rPr lang="en-GB" sz="850" b="0" i="0" u="none" strike="noStrike" baseline="0">
                <a:solidFill>
                  <a:srgbClr val="000000"/>
                </a:solidFill>
                <a:latin typeface="Calibri"/>
              </a:rPr>
              <a:t> This template is for educational purposes only. We do not guarantee the results. Use this template at your own risk. You should seek the advice of qualified  professionals regarding making any financial decisions.</a:t>
            </a:r>
          </a:p>
        </xdr:txBody>
      </xdr:sp>
      <xdr:pic>
        <xdr:nvPicPr>
          <xdr:cNvPr id="109603" name="Picture 3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4" y="4"/>
            <a:ext cx="212" cy="49"/>
          </a:xfrm>
          <a:prstGeom prst="rect">
            <a:avLst/>
          </a:prstGeom>
          <a:noFill/>
          <a:extLst>
            <a:ext uri="{909E8E84-426E-40DD-AFC4-6F175D3DCCD1}">
              <a14:hiddenFill xmlns:a14="http://schemas.microsoft.com/office/drawing/2010/main">
                <a:solidFill>
                  <a:srgbClr val="FFFFFF"/>
                </a:solidFill>
              </a14:hiddenFill>
            </a:ext>
          </a:extLst>
        </xdr:spPr>
      </xdr:pic>
      <xdr:grpSp>
        <xdr:nvGrpSpPr>
          <xdr:cNvPr id="109604" name="Group 36">
            <a:hlinkClick xmlns:r="http://schemas.openxmlformats.org/officeDocument/2006/relationships" r:id="rId2" tooltip="Write your review about this calculator"/>
          </xdr:cNvPr>
          <xdr:cNvGrpSpPr>
            <a:grpSpLocks/>
          </xdr:cNvGrpSpPr>
        </xdr:nvGrpSpPr>
        <xdr:grpSpPr bwMode="auto">
          <a:xfrm>
            <a:off x="925" y="59"/>
            <a:ext cx="320" cy="45"/>
            <a:chOff x="791" y="456"/>
            <a:chExt cx="320" cy="45"/>
          </a:xfrm>
        </xdr:grpSpPr>
        <xdr:sp macro="" textlink="">
          <xdr:nvSpPr>
            <xdr:cNvPr id="109605" name="Rectangle 37"/>
            <xdr:cNvSpPr>
              <a:spLocks noChangeArrowheads="1"/>
            </xdr:cNvSpPr>
          </xdr:nvSpPr>
          <xdr:spPr bwMode="auto">
            <a:xfrm>
              <a:off x="791" y="456"/>
              <a:ext cx="320" cy="45"/>
            </a:xfrm>
            <a:prstGeom prst="rect">
              <a:avLst/>
            </a:prstGeom>
            <a:solidFill>
              <a:srgbClr xmlns:mc="http://schemas.openxmlformats.org/markup-compatibility/2006" xmlns:a14="http://schemas.microsoft.com/office/drawing/2010/main" val="B3DB84" mc:Ignorable="a14" a14:legacySpreadsheetColorIndex="57"/>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t" upright="1"/>
            <a:lstStyle/>
            <a:p>
              <a:pPr algn="r" rtl="0">
                <a:defRPr sz="1000"/>
              </a:pPr>
              <a:endParaRPr lang="en-GB"/>
            </a:p>
          </xdr:txBody>
        </xdr:sp>
        <xdr:sp macro="" textlink="">
          <xdr:nvSpPr>
            <xdr:cNvPr id="109606" name="Rectangle 38"/>
            <xdr:cNvSpPr>
              <a:spLocks noChangeArrowheads="1"/>
            </xdr:cNvSpPr>
          </xdr:nvSpPr>
          <xdr:spPr bwMode="auto">
            <a:xfrm>
              <a:off x="951" y="464"/>
              <a:ext cx="158" cy="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0" anchor="t" upright="1"/>
            <a:lstStyle/>
            <a:p>
              <a:pPr algn="l" rtl="0">
                <a:defRPr sz="1000"/>
              </a:pPr>
              <a:r>
                <a:rPr lang="en-GB" sz="1400" b="0" i="0" u="none" strike="noStrike" baseline="0">
                  <a:solidFill>
                    <a:srgbClr val="FFFFFF"/>
                  </a:solidFill>
                  <a:latin typeface="Calibri"/>
                </a:rPr>
                <a:t>Write your review</a:t>
              </a:r>
            </a:p>
          </xdr:txBody>
        </xdr:sp>
        <xdr:pic>
          <xdr:nvPicPr>
            <xdr:cNvPr id="109607" name="Picture 39" descr="stars"/>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05" y="466"/>
              <a:ext cx="133" cy="25"/>
            </a:xfrm>
            <a:prstGeom prst="rect">
              <a:avLst/>
            </a:prstGeom>
            <a:noFill/>
            <a:extLst>
              <a:ext uri="{909E8E84-426E-40DD-AFC4-6F175D3DCCD1}">
                <a14:hiddenFill xmlns:a14="http://schemas.microsoft.com/office/drawing/2010/main">
                  <a:solidFill>
                    <a:srgbClr val="FFFFFF"/>
                  </a:solidFill>
                </a14:hiddenFill>
              </a:ext>
            </a:extLst>
          </xdr:spPr>
        </xdr:pic>
      </xdr:grpSp>
      <xdr:grpSp>
        <xdr:nvGrpSpPr>
          <xdr:cNvPr id="109608" name="Group 40">
            <a:hlinkClick xmlns:r="http://schemas.openxmlformats.org/officeDocument/2006/relationships" r:id="rId2" tooltip="Give a thumb-up to this calculator on your social network"/>
          </xdr:cNvPr>
          <xdr:cNvGrpSpPr>
            <a:grpSpLocks/>
          </xdr:cNvGrpSpPr>
        </xdr:nvGrpSpPr>
        <xdr:grpSpPr bwMode="auto">
          <a:xfrm>
            <a:off x="925" y="110"/>
            <a:ext cx="320" cy="125"/>
            <a:chOff x="791" y="507"/>
            <a:chExt cx="320" cy="125"/>
          </a:xfrm>
        </xdr:grpSpPr>
        <xdr:sp macro="" textlink="">
          <xdr:nvSpPr>
            <xdr:cNvPr id="109609" name="Rectangle 41"/>
            <xdr:cNvSpPr>
              <a:spLocks noChangeArrowheads="1"/>
            </xdr:cNvSpPr>
          </xdr:nvSpPr>
          <xdr:spPr bwMode="auto">
            <a:xfrm>
              <a:off x="791" y="507"/>
              <a:ext cx="320" cy="125"/>
            </a:xfrm>
            <a:prstGeom prst="rect">
              <a:avLst/>
            </a:prstGeom>
            <a:solidFill>
              <a:srgbClr xmlns:mc="http://schemas.openxmlformats.org/markup-compatibility/2006" xmlns:a14="http://schemas.microsoft.com/office/drawing/2010/main" val="CDAF71" mc:Ignorable="a14" a14:legacySpreadsheetColorIndex="5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t" upright="1"/>
            <a:lstStyle/>
            <a:p>
              <a:pPr algn="r" rtl="0">
                <a:defRPr sz="1000"/>
              </a:pPr>
              <a:endParaRPr lang="en-GB"/>
            </a:p>
          </xdr:txBody>
        </xdr:sp>
        <xdr:sp macro="" textlink="">
          <xdr:nvSpPr>
            <xdr:cNvPr id="109610" name="Rectangle 42"/>
            <xdr:cNvSpPr>
              <a:spLocks noChangeArrowheads="1"/>
            </xdr:cNvSpPr>
          </xdr:nvSpPr>
          <xdr:spPr bwMode="auto">
            <a:xfrm>
              <a:off x="801" y="511"/>
              <a:ext cx="257" cy="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45720" rIns="0" bIns="0" anchor="t" upright="1"/>
            <a:lstStyle/>
            <a:p>
              <a:pPr algn="l" rtl="0">
                <a:defRPr sz="1000"/>
              </a:pPr>
              <a:r>
                <a:rPr lang="en-GB" sz="2200" b="0" i="0" u="none" strike="noStrike" baseline="0">
                  <a:solidFill>
                    <a:srgbClr val="000000"/>
                  </a:solidFill>
                  <a:latin typeface="Calibri"/>
                </a:rPr>
                <a:t>Give a thumb-up...</a:t>
              </a:r>
            </a:p>
          </xdr:txBody>
        </xdr:sp>
        <xdr:sp macro="" textlink="">
          <xdr:nvSpPr>
            <xdr:cNvPr id="109611" name="Rectangle 43"/>
            <xdr:cNvSpPr>
              <a:spLocks noChangeArrowheads="1"/>
            </xdr:cNvSpPr>
          </xdr:nvSpPr>
          <xdr:spPr bwMode="auto">
            <a:xfrm>
              <a:off x="803" y="549"/>
              <a:ext cx="295" cy="7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pic>
          <xdr:nvPicPr>
            <xdr:cNvPr id="109612" name="Picture 44" descr="social_links"/>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29" y="554"/>
              <a:ext cx="232" cy="71"/>
            </a:xfrm>
            <a:prstGeom prst="rect">
              <a:avLst/>
            </a:prstGeom>
            <a:noFill/>
            <a:extLst>
              <a:ext uri="{909E8E84-426E-40DD-AFC4-6F175D3DCCD1}">
                <a14:hiddenFill xmlns:a14="http://schemas.microsoft.com/office/drawing/2010/main">
                  <a:solidFill>
                    <a:srgbClr val="FFFFFF"/>
                  </a:solidFill>
                </a14:hiddenFill>
              </a:ext>
            </a:extLst>
          </xdr:spPr>
        </xdr:pic>
      </xdr:grpSp>
      <xdr:grpSp>
        <xdr:nvGrpSpPr>
          <xdr:cNvPr id="109613" name="Group 45"/>
          <xdr:cNvGrpSpPr>
            <a:grpSpLocks/>
          </xdr:cNvGrpSpPr>
        </xdr:nvGrpSpPr>
        <xdr:grpSpPr bwMode="auto">
          <a:xfrm>
            <a:off x="925" y="241"/>
            <a:ext cx="320" cy="45"/>
            <a:chOff x="791" y="638"/>
            <a:chExt cx="320" cy="45"/>
          </a:xfrm>
        </xdr:grpSpPr>
        <xdr:sp macro="" textlink="">
          <xdr:nvSpPr>
            <xdr:cNvPr id="109614" name="Rectangle 46"/>
            <xdr:cNvSpPr>
              <a:spLocks noChangeArrowheads="1"/>
            </xdr:cNvSpPr>
          </xdr:nvSpPr>
          <xdr:spPr bwMode="auto">
            <a:xfrm>
              <a:off x="791" y="638"/>
              <a:ext cx="320" cy="45"/>
            </a:xfrm>
            <a:prstGeom prst="rect">
              <a:avLst/>
            </a:prstGeom>
            <a:solidFill>
              <a:srgbClr xmlns:mc="http://schemas.openxmlformats.org/markup-compatibility/2006" xmlns:a14="http://schemas.microsoft.com/office/drawing/2010/main" val="59B1E2" mc:Ignorable="a14" a14:legacySpreadsheetColorIndex="21"/>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t" upright="1"/>
            <a:lstStyle/>
            <a:p>
              <a:pPr algn="r" rtl="0">
                <a:defRPr sz="1000"/>
              </a:pPr>
              <a:endParaRPr lang="en-GB"/>
            </a:p>
          </xdr:txBody>
        </xdr:sp>
        <xdr:sp macro="" textlink="">
          <xdr:nvSpPr>
            <xdr:cNvPr id="109615" name="Rectangle 47"/>
            <xdr:cNvSpPr>
              <a:spLocks noChangeArrowheads="1"/>
            </xdr:cNvSpPr>
          </xdr:nvSpPr>
          <xdr:spPr bwMode="auto">
            <a:xfrm>
              <a:off x="801" y="646"/>
              <a:ext cx="158" cy="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0" anchor="t" upright="1"/>
            <a:lstStyle/>
            <a:p>
              <a:pPr algn="l" rtl="0">
                <a:defRPr sz="1000"/>
              </a:pPr>
              <a:r>
                <a:rPr lang="en-GB" sz="1400" b="1" i="0" u="none" strike="noStrike" baseline="0">
                  <a:solidFill>
                    <a:srgbClr val="F0F8E6"/>
                  </a:solidFill>
                  <a:latin typeface="Calibri"/>
                </a:rPr>
                <a:t>Follow</a:t>
              </a:r>
              <a:r>
                <a:rPr lang="en-GB" sz="1400" b="0" i="0" u="none" strike="noStrike" baseline="0">
                  <a:solidFill>
                    <a:srgbClr val="F0F8E6"/>
                  </a:solidFill>
                  <a:latin typeface="Calibri"/>
                </a:rPr>
                <a:t> us:</a:t>
              </a:r>
            </a:p>
          </xdr:txBody>
        </xdr:sp>
        <xdr:pic>
          <xdr:nvPicPr>
            <xdr:cNvPr id="109616" name="Picture 48" descr="linked-in">
              <a:hlinkClick xmlns:r="http://schemas.openxmlformats.org/officeDocument/2006/relationships" r:id="rId5" tooltip="Follow us on LinkedIN"/>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912" y="644"/>
              <a:ext cx="34" cy="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09617" name="Picture 49" descr="gplus">
              <a:hlinkClick xmlns:r="http://schemas.openxmlformats.org/officeDocument/2006/relationships" r:id="rId7" tooltip="Add us to your circles on Google plus"/>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946" y="644"/>
              <a:ext cx="34" cy="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09618" name="Picture 50" descr="facebook1">
              <a:hlinkClick xmlns:r="http://schemas.openxmlformats.org/officeDocument/2006/relationships" r:id="rId9" tooltip="Become a fan on Facebook"/>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980" y="644"/>
              <a:ext cx="34" cy="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09619" name="Picture 51" descr="pinterest1">
              <a:hlinkClick xmlns:r="http://schemas.openxmlformats.org/officeDocument/2006/relationships" r:id="rId11" tooltip="Follow us on Pintere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1014" y="644"/>
              <a:ext cx="34" cy="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09620" name="Picture 52" descr="twitter1">
              <a:hlinkClick xmlns:r="http://schemas.openxmlformats.org/officeDocument/2006/relationships" r:id="rId13" tooltip="Follow us on Twitter"/>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1049" y="644"/>
              <a:ext cx="34" cy="34"/>
            </a:xfrm>
            <a:prstGeom prst="rect">
              <a:avLst/>
            </a:prstGeom>
            <a:noFill/>
            <a:extLst>
              <a:ext uri="{909E8E84-426E-40DD-AFC4-6F175D3DCCD1}">
                <a14:hiddenFill xmlns:a14="http://schemas.microsoft.com/office/drawing/2010/main">
                  <a:solidFill>
                    <a:srgbClr val="FFFFFF"/>
                  </a:solidFill>
                </a14:hiddenFill>
              </a:ext>
            </a:extLst>
          </xdr:spPr>
        </xdr:pic>
      </xdr:grpSp>
    </xdr:grpSp>
    <xdr:clientData/>
  </xdr:twoCellAnchor>
  <xdr:twoCellAnchor>
    <xdr:from>
      <xdr:col>8</xdr:col>
      <xdr:colOff>323850</xdr:colOff>
      <xdr:row>0</xdr:row>
      <xdr:rowOff>28575</xdr:rowOff>
    </xdr:from>
    <xdr:to>
      <xdr:col>8</xdr:col>
      <xdr:colOff>2343150</xdr:colOff>
      <xdr:row>1</xdr:row>
      <xdr:rowOff>114300</xdr:rowOff>
    </xdr:to>
    <xdr:pic>
      <xdr:nvPicPr>
        <xdr:cNvPr id="109621" name="Picture 6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00650" y="28575"/>
          <a:ext cx="20193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145"/>
  <sheetViews>
    <sheetView showGridLines="0" tabSelected="1" workbookViewId="0">
      <selection activeCell="X14" sqref="X14"/>
    </sheetView>
  </sheetViews>
  <sheetFormatPr defaultRowHeight="14.25" x14ac:dyDescent="0.25"/>
  <cols>
    <col min="1" max="1" width="5.85546875" style="3" customWidth="1"/>
    <col min="2" max="3" width="10.7109375" style="2" customWidth="1"/>
    <col min="4" max="4" width="1.7109375" style="2" customWidth="1"/>
    <col min="5" max="7" width="10.7109375" style="2" customWidth="1"/>
    <col min="8" max="8" width="1.7109375" style="2" customWidth="1"/>
    <col min="9" max="11" width="10.7109375" style="2" customWidth="1"/>
    <col min="12" max="12" width="1.7109375" style="2" customWidth="1"/>
    <col min="13" max="15" width="10.7109375" style="2" customWidth="1"/>
    <col min="16" max="16" width="10.85546875" style="2" bestFit="1" customWidth="1"/>
    <col min="17" max="16384" width="9.140625" style="2"/>
  </cols>
  <sheetData>
    <row r="1" spans="1:27" ht="35.1" customHeight="1" x14ac:dyDescent="0.25">
      <c r="A1" s="23" t="s">
        <v>19</v>
      </c>
      <c r="B1" s="23"/>
      <c r="C1" s="23"/>
      <c r="D1" s="23"/>
      <c r="E1" s="23"/>
      <c r="F1" s="23"/>
      <c r="G1" s="23"/>
      <c r="H1" s="23"/>
      <c r="I1" s="23"/>
      <c r="J1" s="23"/>
      <c r="K1" s="23"/>
      <c r="L1" s="23"/>
      <c r="M1" s="23"/>
      <c r="N1" s="23"/>
      <c r="O1" s="23"/>
    </row>
    <row r="2" spans="1:27" ht="18" customHeight="1" x14ac:dyDescent="0.25">
      <c r="A2" s="18"/>
      <c r="B2" s="18"/>
      <c r="C2" s="18"/>
      <c r="D2" s="18"/>
      <c r="E2" s="18"/>
      <c r="F2" s="18"/>
      <c r="G2" s="18"/>
      <c r="H2" s="18"/>
      <c r="I2" s="18"/>
      <c r="J2" s="18"/>
      <c r="K2" s="18"/>
      <c r="L2" s="18"/>
      <c r="M2" s="18"/>
      <c r="N2" s="18"/>
      <c r="O2" s="53" t="str">
        <f ca="1">"© "&amp;YEAR(TODAY())&amp;" Spreadsheet123 LTD. All rights reserved"</f>
        <v>© 2014 Spreadsheet123 LTD. All rights reserved</v>
      </c>
    </row>
    <row r="3" spans="1:27" ht="18" customHeight="1" x14ac:dyDescent="0.25">
      <c r="A3" s="20"/>
      <c r="B3" s="18"/>
      <c r="C3" s="18"/>
      <c r="D3" s="18"/>
      <c r="E3" s="18"/>
      <c r="F3" s="18"/>
      <c r="G3" s="18"/>
      <c r="H3" s="18"/>
      <c r="I3" s="18"/>
      <c r="J3" s="18"/>
      <c r="K3" s="18"/>
      <c r="L3" s="18"/>
      <c r="M3" s="18"/>
      <c r="N3" s="18"/>
      <c r="O3" s="18"/>
    </row>
    <row r="4" spans="1:27" ht="21.95" customHeight="1" x14ac:dyDescent="0.25">
      <c r="A4" s="30" t="s">
        <v>0</v>
      </c>
      <c r="B4" s="9"/>
      <c r="C4" s="9"/>
      <c r="D4" s="9"/>
      <c r="E4" s="9"/>
      <c r="F4" s="9"/>
      <c r="G4" s="9"/>
      <c r="H4" s="18"/>
      <c r="I4" s="31" t="s">
        <v>15</v>
      </c>
      <c r="J4" s="25"/>
      <c r="K4" s="25"/>
      <c r="L4" s="25"/>
      <c r="M4" s="25"/>
      <c r="N4" s="25"/>
      <c r="O4" s="11"/>
    </row>
    <row r="5" spans="1:27" ht="6.95" customHeight="1" x14ac:dyDescent="0.25">
      <c r="A5" s="17"/>
      <c r="B5" s="17"/>
      <c r="C5" s="17"/>
      <c r="D5" s="17"/>
      <c r="E5" s="17"/>
      <c r="F5" s="17"/>
      <c r="G5" s="18"/>
      <c r="H5" s="18"/>
      <c r="I5" s="18"/>
      <c r="J5" s="18"/>
      <c r="K5" s="18"/>
      <c r="L5" s="18"/>
      <c r="M5" s="18"/>
      <c r="N5" s="18"/>
      <c r="O5" s="17"/>
    </row>
    <row r="6" spans="1:27" ht="18" customHeight="1" x14ac:dyDescent="0.25">
      <c r="A6" s="69" t="s">
        <v>1</v>
      </c>
      <c r="B6" s="69"/>
      <c r="C6" s="69"/>
      <c r="D6" s="19"/>
      <c r="E6" s="72">
        <v>30</v>
      </c>
      <c r="F6" s="73"/>
      <c r="G6" s="18"/>
      <c r="H6" s="18"/>
      <c r="I6" s="18"/>
      <c r="J6" s="18"/>
      <c r="K6" s="18"/>
      <c r="L6" s="18"/>
      <c r="M6" s="18"/>
      <c r="N6" s="18"/>
      <c r="O6" s="26"/>
      <c r="S6" s="83"/>
      <c r="T6" s="83"/>
      <c r="U6" s="83"/>
      <c r="V6" s="83"/>
      <c r="W6" s="83"/>
      <c r="X6" s="83"/>
      <c r="Y6" s="83"/>
      <c r="Z6" s="83"/>
      <c r="AA6" s="83"/>
    </row>
    <row r="7" spans="1:27" ht="18" customHeight="1" x14ac:dyDescent="0.25">
      <c r="A7" s="69" t="s">
        <v>2</v>
      </c>
      <c r="B7" s="69"/>
      <c r="C7" s="69"/>
      <c r="D7" s="19"/>
      <c r="E7" s="72">
        <v>65</v>
      </c>
      <c r="F7" s="73"/>
      <c r="G7" s="18"/>
      <c r="H7" s="18"/>
      <c r="I7" s="18"/>
      <c r="J7" s="18"/>
      <c r="K7" s="18"/>
      <c r="L7" s="18"/>
      <c r="M7" s="18"/>
      <c r="N7" s="18"/>
      <c r="O7" s="26"/>
    </row>
    <row r="8" spans="1:27" ht="6.95" customHeight="1" x14ac:dyDescent="0.25">
      <c r="A8" s="32"/>
      <c r="B8" s="32"/>
      <c r="C8" s="32"/>
      <c r="D8" s="18"/>
      <c r="E8" s="18"/>
      <c r="F8" s="18"/>
      <c r="G8" s="18"/>
      <c r="H8" s="18"/>
      <c r="I8" s="18"/>
      <c r="J8" s="18"/>
      <c r="K8" s="18"/>
      <c r="L8" s="18"/>
      <c r="M8" s="18"/>
      <c r="N8" s="18"/>
      <c r="O8" s="26"/>
    </row>
    <row r="9" spans="1:27" ht="18" customHeight="1" x14ac:dyDescent="0.25">
      <c r="A9" s="69" t="s">
        <v>3</v>
      </c>
      <c r="B9" s="69"/>
      <c r="C9" s="69"/>
      <c r="D9" s="19"/>
      <c r="E9" s="74">
        <v>20000</v>
      </c>
      <c r="F9" s="75"/>
      <c r="G9" s="18"/>
      <c r="H9" s="18"/>
      <c r="I9" s="18"/>
      <c r="J9" s="18"/>
      <c r="K9" s="18"/>
      <c r="L9" s="18"/>
      <c r="M9" s="18"/>
      <c r="N9" s="18"/>
      <c r="O9" s="18"/>
    </row>
    <row r="10" spans="1:27" ht="6.95" customHeight="1" x14ac:dyDescent="0.25">
      <c r="A10" s="32"/>
      <c r="B10" s="32"/>
      <c r="C10" s="32"/>
      <c r="D10" s="18"/>
      <c r="E10" s="18"/>
      <c r="F10" s="18"/>
      <c r="G10" s="18"/>
      <c r="H10" s="18"/>
      <c r="I10" s="18"/>
      <c r="J10" s="18"/>
      <c r="K10" s="18"/>
      <c r="L10" s="18"/>
      <c r="M10" s="18"/>
      <c r="N10" s="18"/>
      <c r="O10" s="18"/>
      <c r="S10" s="80"/>
      <c r="T10" s="80"/>
      <c r="U10" s="80"/>
    </row>
    <row r="11" spans="1:27" ht="18" customHeight="1" x14ac:dyDescent="0.25">
      <c r="A11" s="69" t="s">
        <v>4</v>
      </c>
      <c r="B11" s="69"/>
      <c r="C11" s="69"/>
      <c r="D11" s="19"/>
      <c r="E11" s="74">
        <v>3000</v>
      </c>
      <c r="F11" s="75"/>
      <c r="G11" s="18"/>
      <c r="H11" s="18"/>
      <c r="I11" s="18"/>
      <c r="J11" s="18"/>
      <c r="K11" s="18"/>
      <c r="L11" s="18"/>
      <c r="M11" s="18"/>
      <c r="N11" s="18"/>
      <c r="O11" s="18"/>
    </row>
    <row r="12" spans="1:27" ht="18" customHeight="1" x14ac:dyDescent="0.25">
      <c r="A12" s="69" t="s">
        <v>5</v>
      </c>
      <c r="B12" s="69"/>
      <c r="C12" s="69"/>
      <c r="D12" s="19"/>
      <c r="E12" s="72">
        <v>20</v>
      </c>
      <c r="F12" s="73"/>
      <c r="G12" s="18"/>
      <c r="H12" s="18"/>
      <c r="I12" s="18"/>
      <c r="J12" s="18"/>
      <c r="K12" s="18"/>
      <c r="L12" s="18"/>
      <c r="M12" s="18"/>
      <c r="N12" s="18"/>
      <c r="O12" s="18"/>
    </row>
    <row r="13" spans="1:27" ht="6.95" customHeight="1" x14ac:dyDescent="0.25">
      <c r="A13" s="20"/>
      <c r="B13" s="18"/>
      <c r="C13" s="18"/>
      <c r="D13" s="18"/>
      <c r="E13" s="18"/>
      <c r="F13" s="18"/>
      <c r="G13" s="18"/>
      <c r="H13" s="18"/>
      <c r="I13" s="18"/>
      <c r="J13" s="18"/>
      <c r="K13" s="18"/>
      <c r="L13" s="18"/>
      <c r="M13" s="18"/>
      <c r="N13" s="18"/>
      <c r="O13" s="18"/>
    </row>
    <row r="14" spans="1:27" ht="21.95" customHeight="1" x14ac:dyDescent="0.25">
      <c r="A14" s="30" t="s">
        <v>9</v>
      </c>
      <c r="B14" s="9"/>
      <c r="C14" s="9"/>
      <c r="D14" s="9"/>
      <c r="E14" s="9"/>
      <c r="F14" s="9"/>
      <c r="G14" s="9"/>
      <c r="H14" s="18"/>
      <c r="I14" s="18"/>
      <c r="J14" s="18"/>
      <c r="K14" s="18"/>
      <c r="L14" s="18"/>
      <c r="M14" s="18"/>
      <c r="N14" s="18"/>
      <c r="O14" s="18"/>
    </row>
    <row r="15" spans="1:27" ht="6.95" customHeight="1" x14ac:dyDescent="0.25">
      <c r="A15" s="18"/>
      <c r="B15" s="17"/>
      <c r="C15" s="17"/>
      <c r="D15" s="17"/>
      <c r="E15" s="17"/>
      <c r="F15" s="17"/>
      <c r="G15" s="18"/>
      <c r="H15" s="18"/>
      <c r="I15" s="18"/>
      <c r="J15" s="18"/>
      <c r="K15" s="18"/>
      <c r="L15" s="18"/>
      <c r="M15" s="18"/>
      <c r="N15" s="18"/>
      <c r="O15" s="18"/>
    </row>
    <row r="16" spans="1:27" ht="18" customHeight="1" x14ac:dyDescent="0.25">
      <c r="A16" s="69" t="s">
        <v>6</v>
      </c>
      <c r="B16" s="69"/>
      <c r="C16" s="69"/>
      <c r="D16" s="18"/>
      <c r="E16" s="70">
        <v>0.04</v>
      </c>
      <c r="F16" s="71"/>
      <c r="G16" s="18"/>
      <c r="H16" s="18"/>
      <c r="I16" s="18"/>
      <c r="J16" s="18"/>
      <c r="K16" s="18"/>
      <c r="L16" s="18"/>
      <c r="M16" s="18"/>
      <c r="N16" s="18"/>
      <c r="O16" s="18"/>
    </row>
    <row r="17" spans="1:18" ht="18" customHeight="1" x14ac:dyDescent="0.25">
      <c r="A17" s="69" t="s">
        <v>7</v>
      </c>
      <c r="B17" s="69"/>
      <c r="C17" s="69"/>
      <c r="D17" s="18"/>
      <c r="E17" s="70">
        <v>0.06</v>
      </c>
      <c r="F17" s="71"/>
      <c r="G17" s="18"/>
      <c r="H17" s="18"/>
      <c r="I17" s="18"/>
      <c r="J17" s="18"/>
      <c r="K17" s="18"/>
      <c r="L17" s="18"/>
      <c r="M17" s="18"/>
      <c r="N17" s="18"/>
      <c r="O17" s="18"/>
    </row>
    <row r="18" spans="1:18" ht="18" customHeight="1" x14ac:dyDescent="0.25">
      <c r="A18" s="69" t="s">
        <v>8</v>
      </c>
      <c r="B18" s="69"/>
      <c r="C18" s="69"/>
      <c r="D18" s="18"/>
      <c r="E18" s="70">
        <v>0.05</v>
      </c>
      <c r="F18" s="71"/>
      <c r="G18" s="18"/>
      <c r="H18" s="18"/>
      <c r="I18" s="18"/>
      <c r="J18" s="18"/>
      <c r="K18" s="18"/>
      <c r="L18" s="18"/>
      <c r="M18" s="18"/>
      <c r="N18" s="18"/>
      <c r="O18" s="18"/>
      <c r="R18" s="6"/>
    </row>
    <row r="19" spans="1:18" ht="6.95" customHeight="1" x14ac:dyDescent="0.25">
      <c r="A19" s="32"/>
      <c r="B19" s="32"/>
      <c r="C19" s="32"/>
      <c r="D19" s="18"/>
      <c r="E19" s="18"/>
      <c r="F19" s="18"/>
      <c r="G19" s="18"/>
      <c r="H19" s="18"/>
      <c r="I19" s="18"/>
      <c r="J19" s="18"/>
      <c r="K19" s="18"/>
      <c r="L19" s="18"/>
      <c r="M19" s="18"/>
      <c r="N19" s="18"/>
      <c r="O19" s="18"/>
      <c r="R19" s="6"/>
    </row>
    <row r="20" spans="1:18" ht="18" customHeight="1" x14ac:dyDescent="0.25">
      <c r="A20" s="69" t="s">
        <v>17</v>
      </c>
      <c r="B20" s="69"/>
      <c r="C20" s="69"/>
      <c r="D20" s="18"/>
      <c r="E20" s="72" t="s">
        <v>56</v>
      </c>
      <c r="F20" s="73"/>
      <c r="G20" s="18"/>
      <c r="H20" s="18"/>
      <c r="I20" s="18"/>
      <c r="J20" s="18"/>
      <c r="K20" s="18"/>
      <c r="L20" s="18"/>
      <c r="M20" s="18"/>
      <c r="N20" s="18"/>
      <c r="O20" s="18"/>
      <c r="R20" s="6"/>
    </row>
    <row r="21" spans="1:18" ht="6.95" customHeight="1" x14ac:dyDescent="0.25">
      <c r="A21" s="20"/>
      <c r="B21" s="18"/>
      <c r="C21" s="18"/>
      <c r="D21" s="18"/>
      <c r="E21" s="18"/>
      <c r="F21" s="18"/>
      <c r="G21" s="18"/>
      <c r="H21" s="18"/>
      <c r="I21" s="18"/>
      <c r="J21" s="18"/>
      <c r="K21" s="18"/>
      <c r="L21" s="18"/>
      <c r="M21" s="18"/>
      <c r="N21" s="18"/>
      <c r="O21" s="18"/>
      <c r="R21" s="6"/>
    </row>
    <row r="22" spans="1:18" ht="21.95" customHeight="1" x14ac:dyDescent="0.25">
      <c r="A22" s="29" t="s">
        <v>18</v>
      </c>
      <c r="B22" s="21"/>
      <c r="C22" s="21"/>
      <c r="D22" s="21"/>
      <c r="E22" s="21"/>
      <c r="F22" s="21"/>
      <c r="G22" s="21"/>
      <c r="H22" s="21"/>
      <c r="I22" s="21"/>
      <c r="J22" s="21"/>
      <c r="K22" s="21"/>
      <c r="L22" s="21"/>
      <c r="M22" s="21"/>
      <c r="N22" s="21"/>
      <c r="O22" s="21"/>
      <c r="R22" s="6"/>
    </row>
    <row r="23" spans="1:18" ht="6.95" customHeight="1" x14ac:dyDescent="0.25">
      <c r="A23" s="12"/>
      <c r="B23" s="13"/>
      <c r="C23" s="13"/>
      <c r="D23" s="13"/>
      <c r="E23" s="13"/>
      <c r="F23" s="13"/>
      <c r="G23" s="13"/>
      <c r="H23" s="13"/>
      <c r="I23" s="13"/>
      <c r="J23" s="13"/>
      <c r="K23" s="13"/>
      <c r="L23" s="13"/>
      <c r="M23" s="13"/>
      <c r="N23" s="13"/>
      <c r="O23" s="13"/>
      <c r="R23" s="6"/>
    </row>
    <row r="24" spans="1:18" ht="21.95" customHeight="1" x14ac:dyDescent="0.25">
      <c r="A24" s="84" t="s">
        <v>57</v>
      </c>
      <c r="B24" s="84"/>
      <c r="C24" s="84"/>
      <c r="D24" s="50"/>
      <c r="E24" s="50"/>
      <c r="F24" s="85">
        <f>IF(ISBLANK(E6),NA(),E7-E6)</f>
        <v>35</v>
      </c>
      <c r="G24" s="85"/>
      <c r="H24" s="14"/>
      <c r="I24" s="14"/>
      <c r="J24" s="14"/>
      <c r="K24" s="14"/>
      <c r="L24" s="14"/>
      <c r="M24" s="14"/>
      <c r="N24" s="14"/>
      <c r="O24" s="14"/>
      <c r="R24" s="6"/>
    </row>
    <row r="25" spans="1:18" ht="6.95" customHeight="1" x14ac:dyDescent="0.25">
      <c r="A25" s="15"/>
      <c r="B25" s="14"/>
      <c r="C25" s="14"/>
      <c r="D25" s="14"/>
      <c r="E25" s="14"/>
      <c r="F25" s="14"/>
      <c r="G25" s="14"/>
      <c r="H25" s="14"/>
      <c r="I25" s="14"/>
      <c r="J25" s="14"/>
      <c r="K25" s="14"/>
      <c r="L25" s="14"/>
      <c r="M25" s="14"/>
      <c r="N25" s="14"/>
      <c r="O25" s="14"/>
      <c r="R25" s="6"/>
    </row>
    <row r="26" spans="1:18" ht="18" customHeight="1" x14ac:dyDescent="0.25">
      <c r="A26" s="15"/>
      <c r="B26" s="14"/>
      <c r="C26" s="14"/>
      <c r="D26" s="14"/>
      <c r="E26" s="68" t="s">
        <v>16</v>
      </c>
      <c r="F26" s="68"/>
      <c r="G26" s="14"/>
      <c r="H26" s="14"/>
      <c r="I26" s="68" t="s">
        <v>14</v>
      </c>
      <c r="J26" s="68"/>
      <c r="K26" s="14"/>
      <c r="L26" s="14"/>
      <c r="M26" s="68" t="s">
        <v>15</v>
      </c>
      <c r="N26" s="68"/>
      <c r="O26" s="14"/>
      <c r="R26" s="6"/>
    </row>
    <row r="27" spans="1:18" ht="18" customHeight="1" x14ac:dyDescent="0.25">
      <c r="A27" s="15"/>
      <c r="B27" s="81" t="str">
        <f>A16</f>
        <v>Savings Plan 1</v>
      </c>
      <c r="C27" s="81"/>
      <c r="D27" s="81"/>
      <c r="E27" s="67">
        <f ca="1">OFFSET($C$78,$F$24,0,1,1)</f>
        <v>80000</v>
      </c>
      <c r="F27" s="67"/>
      <c r="G27" s="14"/>
      <c r="H27" s="14"/>
      <c r="I27" s="67">
        <f ca="1">OFFSET(F78,F24,0,1,1)</f>
        <v>159807.69153711537</v>
      </c>
      <c r="J27" s="67"/>
      <c r="K27" s="16"/>
      <c r="L27" s="14"/>
      <c r="M27" s="67">
        <f ca="1">OFFSET(G78,F24,0,1,1)</f>
        <v>239807.69153711537</v>
      </c>
      <c r="N27" s="67"/>
      <c r="O27" s="14"/>
      <c r="R27" s="6"/>
    </row>
    <row r="28" spans="1:18" ht="18" customHeight="1" x14ac:dyDescent="0.25">
      <c r="A28" s="15"/>
      <c r="B28" s="81" t="str">
        <f>A17</f>
        <v>Savings Plan 2</v>
      </c>
      <c r="C28" s="81"/>
      <c r="D28" s="81"/>
      <c r="E28" s="67">
        <f ca="1">OFFSET($C$78,$F$24,0,1,1)</f>
        <v>80000</v>
      </c>
      <c r="F28" s="67"/>
      <c r="G28" s="14"/>
      <c r="H28" s="14"/>
      <c r="I28" s="67">
        <f ca="1">OFFSET(J78,F24,0,1,1)</f>
        <v>338198.16580687882</v>
      </c>
      <c r="J28" s="67"/>
      <c r="K28" s="16"/>
      <c r="L28" s="14"/>
      <c r="M28" s="67">
        <f ca="1">OFFSET(K78,F24,0,1,1)</f>
        <v>418198.16580687882</v>
      </c>
      <c r="N28" s="67"/>
      <c r="O28" s="14"/>
      <c r="R28" s="6"/>
    </row>
    <row r="29" spans="1:18" ht="18" customHeight="1" x14ac:dyDescent="0.25">
      <c r="A29" s="15"/>
      <c r="B29" s="81" t="str">
        <f>A18</f>
        <v>Savings Plan 3</v>
      </c>
      <c r="C29" s="81"/>
      <c r="D29" s="81"/>
      <c r="E29" s="67">
        <f ca="1">OFFSET($C$78,$F$24,0,1,1)</f>
        <v>80000</v>
      </c>
      <c r="F29" s="67"/>
      <c r="G29" s="14"/>
      <c r="H29" s="14"/>
      <c r="I29" s="67">
        <f ca="1">OFFSET(N78,F24,0,1,1)</f>
        <v>236545.53864269785</v>
      </c>
      <c r="J29" s="67"/>
      <c r="K29" s="16"/>
      <c r="L29" s="14"/>
      <c r="M29" s="67">
        <f ca="1">OFFSET(O78,F24,0,1,1)</f>
        <v>316545.53864269791</v>
      </c>
      <c r="N29" s="67"/>
      <c r="O29" s="14"/>
      <c r="R29" s="6"/>
    </row>
    <row r="30" spans="1:18" ht="6.95" customHeight="1" x14ac:dyDescent="0.25">
      <c r="A30" s="15"/>
      <c r="B30" s="14"/>
      <c r="C30" s="14"/>
      <c r="D30" s="14"/>
      <c r="E30" s="14"/>
      <c r="F30" s="14"/>
      <c r="G30" s="14"/>
      <c r="H30" s="14"/>
      <c r="I30" s="14"/>
      <c r="J30" s="14"/>
      <c r="K30" s="14"/>
      <c r="L30" s="14"/>
      <c r="M30" s="14"/>
      <c r="N30" s="14"/>
      <c r="O30" s="14"/>
      <c r="R30" s="6"/>
    </row>
    <row r="31" spans="1:18" ht="21.95" customHeight="1" x14ac:dyDescent="0.25">
      <c r="A31" s="76" t="s">
        <v>12</v>
      </c>
      <c r="B31" s="76"/>
      <c r="C31" s="76"/>
      <c r="D31" s="76"/>
      <c r="E31" s="76"/>
      <c r="F31" s="76"/>
      <c r="G31" s="76"/>
      <c r="H31" s="76"/>
      <c r="I31" s="76"/>
      <c r="J31" s="76"/>
      <c r="K31" s="76"/>
      <c r="L31" s="76"/>
      <c r="M31" s="76"/>
      <c r="N31" s="76"/>
      <c r="O31" s="76"/>
      <c r="R31" s="6"/>
    </row>
    <row r="32" spans="1:18" x14ac:dyDescent="0.25">
      <c r="A32" s="27"/>
      <c r="B32" s="22"/>
      <c r="C32" s="22"/>
      <c r="D32" s="22"/>
      <c r="E32" s="22"/>
      <c r="F32" s="22"/>
      <c r="G32" s="22"/>
      <c r="H32" s="22"/>
      <c r="I32" s="22"/>
      <c r="J32" s="22"/>
      <c r="K32" s="22"/>
      <c r="L32" s="22"/>
      <c r="M32" s="22"/>
      <c r="N32" s="22"/>
      <c r="O32" s="22"/>
      <c r="R32" s="6"/>
    </row>
    <row r="33" spans="1:27" x14ac:dyDescent="0.25">
      <c r="A33" s="27"/>
      <c r="B33" s="22"/>
      <c r="C33" s="22"/>
      <c r="D33" s="22"/>
      <c r="E33" s="22"/>
      <c r="F33" s="22"/>
      <c r="G33" s="22"/>
      <c r="H33" s="22"/>
      <c r="I33" s="22"/>
      <c r="J33" s="22"/>
      <c r="K33" s="22"/>
      <c r="L33" s="22"/>
      <c r="M33" s="22"/>
      <c r="N33" s="22"/>
      <c r="O33" s="22"/>
      <c r="R33" s="6"/>
    </row>
    <row r="34" spans="1:27" x14ac:dyDescent="0.25">
      <c r="A34" s="27"/>
      <c r="B34" s="22"/>
      <c r="C34" s="22"/>
      <c r="D34" s="22"/>
      <c r="E34" s="22"/>
      <c r="F34" s="22"/>
      <c r="G34" s="22"/>
      <c r="H34" s="22"/>
      <c r="I34" s="22"/>
      <c r="J34" s="22"/>
      <c r="K34" s="22"/>
      <c r="L34" s="22"/>
      <c r="M34" s="22"/>
      <c r="N34" s="22"/>
      <c r="O34" s="22"/>
      <c r="R34" s="6"/>
      <c r="Y34" s="4"/>
      <c r="Z34" s="4"/>
      <c r="AA34" s="5"/>
    </row>
    <row r="35" spans="1:27" x14ac:dyDescent="0.25">
      <c r="A35" s="27"/>
      <c r="B35" s="22"/>
      <c r="C35" s="22"/>
      <c r="D35" s="22"/>
      <c r="E35" s="22"/>
      <c r="F35" s="22"/>
      <c r="G35" s="22"/>
      <c r="H35" s="22"/>
      <c r="I35" s="22"/>
      <c r="J35" s="22"/>
      <c r="K35" s="22"/>
      <c r="L35" s="22"/>
      <c r="M35" s="22"/>
      <c r="N35" s="22"/>
      <c r="O35" s="22"/>
      <c r="Q35" s="5"/>
    </row>
    <row r="36" spans="1:27" ht="18" x14ac:dyDescent="0.25">
      <c r="A36" s="27"/>
      <c r="B36" s="22"/>
      <c r="C36" s="22"/>
      <c r="D36" s="22"/>
      <c r="E36" s="22"/>
      <c r="F36" s="22"/>
      <c r="G36" s="22"/>
      <c r="H36" s="28"/>
      <c r="I36" s="22"/>
      <c r="J36" s="22"/>
      <c r="K36" s="22"/>
      <c r="L36" s="22"/>
      <c r="M36" s="22"/>
      <c r="N36" s="22"/>
      <c r="O36" s="22"/>
      <c r="T36" s="10"/>
      <c r="U36" s="10"/>
      <c r="V36" s="10"/>
      <c r="W36" s="10"/>
      <c r="X36" s="10"/>
      <c r="Y36" s="10"/>
      <c r="Z36" s="10"/>
      <c r="AA36" s="10"/>
    </row>
    <row r="37" spans="1:27" x14ac:dyDescent="0.25">
      <c r="A37" s="27"/>
      <c r="B37" s="22"/>
      <c r="C37" s="22"/>
      <c r="D37" s="22"/>
      <c r="E37" s="22"/>
      <c r="F37" s="22"/>
      <c r="G37" s="22"/>
      <c r="H37" s="22"/>
      <c r="I37" s="22"/>
      <c r="J37" s="22"/>
      <c r="K37" s="22"/>
      <c r="L37" s="22"/>
      <c r="M37" s="22"/>
      <c r="N37" s="22"/>
      <c r="O37" s="22"/>
    </row>
    <row r="38" spans="1:27" x14ac:dyDescent="0.25">
      <c r="A38" s="27"/>
      <c r="B38" s="22"/>
      <c r="C38" s="22"/>
      <c r="D38" s="22"/>
      <c r="E38" s="22"/>
      <c r="F38" s="22"/>
      <c r="G38" s="22"/>
      <c r="H38" s="22"/>
      <c r="I38" s="22"/>
      <c r="J38" s="22"/>
      <c r="K38" s="22"/>
      <c r="L38" s="22"/>
      <c r="M38" s="22"/>
      <c r="N38" s="22"/>
      <c r="O38" s="22"/>
    </row>
    <row r="39" spans="1:27" x14ac:dyDescent="0.25">
      <c r="A39" s="27"/>
      <c r="B39" s="22"/>
      <c r="C39" s="22"/>
      <c r="D39" s="22"/>
      <c r="E39" s="22"/>
      <c r="F39" s="22"/>
      <c r="G39" s="22"/>
      <c r="H39" s="22"/>
      <c r="I39" s="22"/>
      <c r="J39" s="22"/>
      <c r="K39" s="22"/>
      <c r="L39" s="22"/>
      <c r="M39" s="22"/>
      <c r="N39" s="22"/>
      <c r="O39" s="22"/>
    </row>
    <row r="40" spans="1:27" x14ac:dyDescent="0.25">
      <c r="A40" s="27"/>
      <c r="B40" s="22"/>
      <c r="C40" s="22"/>
      <c r="D40" s="22"/>
      <c r="E40" s="22"/>
      <c r="F40" s="22"/>
      <c r="G40" s="22"/>
      <c r="H40" s="22"/>
      <c r="I40" s="22"/>
      <c r="J40" s="22"/>
      <c r="K40" s="22"/>
      <c r="L40" s="22"/>
      <c r="M40" s="22"/>
      <c r="N40" s="22"/>
      <c r="O40" s="22"/>
    </row>
    <row r="41" spans="1:27" x14ac:dyDescent="0.25">
      <c r="A41" s="27"/>
      <c r="B41" s="22"/>
      <c r="C41" s="22"/>
      <c r="D41" s="22"/>
      <c r="E41" s="22"/>
      <c r="F41" s="22"/>
      <c r="G41" s="22"/>
      <c r="H41" s="22"/>
      <c r="I41" s="22"/>
      <c r="J41" s="22"/>
      <c r="K41" s="22"/>
      <c r="L41" s="22"/>
      <c r="M41" s="22"/>
      <c r="N41" s="22"/>
      <c r="O41" s="22"/>
    </row>
    <row r="42" spans="1:27" x14ac:dyDescent="0.25">
      <c r="A42" s="27"/>
      <c r="B42" s="22"/>
      <c r="C42" s="22"/>
      <c r="D42" s="22"/>
      <c r="E42" s="22"/>
      <c r="F42" s="22"/>
      <c r="G42" s="22"/>
      <c r="H42" s="22"/>
      <c r="I42" s="22"/>
      <c r="J42" s="22"/>
      <c r="K42" s="22"/>
      <c r="L42" s="22"/>
      <c r="M42" s="22"/>
      <c r="N42" s="22"/>
      <c r="O42" s="22"/>
    </row>
    <row r="43" spans="1:27" x14ac:dyDescent="0.25">
      <c r="A43" s="27"/>
      <c r="B43" s="22"/>
      <c r="C43" s="22"/>
      <c r="D43" s="22"/>
      <c r="E43" s="22"/>
      <c r="F43" s="22"/>
      <c r="G43" s="22"/>
      <c r="H43" s="22"/>
      <c r="I43" s="22"/>
      <c r="J43" s="22"/>
      <c r="K43" s="22"/>
      <c r="L43" s="22"/>
      <c r="M43" s="22"/>
      <c r="N43" s="22"/>
      <c r="O43" s="22"/>
    </row>
    <row r="44" spans="1:27" x14ac:dyDescent="0.25">
      <c r="A44" s="27"/>
      <c r="B44" s="22"/>
      <c r="C44" s="22"/>
      <c r="D44" s="22"/>
      <c r="E44" s="22"/>
      <c r="F44" s="22"/>
      <c r="G44" s="22"/>
      <c r="H44" s="22"/>
      <c r="I44" s="22"/>
      <c r="J44" s="22"/>
      <c r="K44" s="22"/>
      <c r="L44" s="22"/>
      <c r="M44" s="22"/>
      <c r="N44" s="22"/>
      <c r="O44" s="22"/>
    </row>
    <row r="45" spans="1:27" x14ac:dyDescent="0.25">
      <c r="A45" s="27"/>
      <c r="B45" s="22"/>
      <c r="C45" s="22"/>
      <c r="D45" s="22"/>
      <c r="E45" s="22"/>
      <c r="F45" s="22"/>
      <c r="G45" s="22"/>
      <c r="H45" s="22"/>
      <c r="I45" s="22"/>
      <c r="J45" s="22"/>
      <c r="K45" s="22"/>
      <c r="L45" s="22"/>
      <c r="M45" s="22"/>
      <c r="N45" s="22"/>
      <c r="O45" s="22"/>
    </row>
    <row r="46" spans="1:27" x14ac:dyDescent="0.25">
      <c r="A46" s="27"/>
      <c r="B46" s="22"/>
      <c r="C46" s="22"/>
      <c r="D46" s="22"/>
      <c r="E46" s="22"/>
      <c r="F46" s="22"/>
      <c r="G46" s="22"/>
      <c r="H46" s="22"/>
      <c r="I46" s="22"/>
      <c r="J46" s="22"/>
      <c r="K46" s="22"/>
      <c r="L46" s="22"/>
      <c r="M46" s="22"/>
      <c r="N46" s="22"/>
      <c r="O46" s="22"/>
    </row>
    <row r="47" spans="1:27" x14ac:dyDescent="0.25">
      <c r="A47" s="27"/>
      <c r="B47" s="22"/>
      <c r="C47" s="22"/>
      <c r="D47" s="22"/>
      <c r="E47" s="22"/>
      <c r="F47" s="22"/>
      <c r="G47" s="22"/>
      <c r="H47" s="22"/>
      <c r="I47" s="22"/>
      <c r="J47" s="22"/>
      <c r="K47" s="22"/>
      <c r="L47" s="22"/>
      <c r="M47" s="22"/>
      <c r="N47" s="22"/>
      <c r="O47" s="22"/>
    </row>
    <row r="48" spans="1:27" x14ac:dyDescent="0.25">
      <c r="A48" s="27"/>
      <c r="B48" s="22"/>
      <c r="C48" s="22"/>
      <c r="D48" s="22"/>
      <c r="E48" s="22"/>
      <c r="F48" s="22"/>
      <c r="G48" s="22"/>
      <c r="H48" s="22"/>
      <c r="I48" s="22"/>
      <c r="J48" s="22"/>
      <c r="K48" s="22"/>
      <c r="L48" s="22"/>
      <c r="M48" s="22"/>
      <c r="N48" s="22"/>
      <c r="O48" s="22"/>
    </row>
    <row r="49" spans="1:18" x14ac:dyDescent="0.25">
      <c r="A49" s="27"/>
      <c r="B49" s="22"/>
      <c r="C49" s="22"/>
      <c r="D49" s="22"/>
      <c r="E49" s="22"/>
      <c r="F49" s="22"/>
      <c r="G49" s="22"/>
      <c r="H49" s="22"/>
      <c r="I49" s="22"/>
      <c r="J49" s="22"/>
      <c r="K49" s="22"/>
      <c r="L49" s="22"/>
      <c r="M49" s="22"/>
      <c r="N49" s="22"/>
      <c r="O49" s="22"/>
    </row>
    <row r="50" spans="1:18" x14ac:dyDescent="0.25">
      <c r="A50" s="27"/>
      <c r="B50" s="22"/>
      <c r="C50" s="22"/>
      <c r="D50" s="22"/>
      <c r="E50" s="22"/>
      <c r="F50" s="22"/>
      <c r="G50" s="22"/>
      <c r="H50" s="22"/>
      <c r="I50" s="22"/>
      <c r="J50" s="22"/>
      <c r="K50" s="22"/>
      <c r="L50" s="22"/>
      <c r="M50" s="22"/>
      <c r="N50" s="22"/>
      <c r="O50" s="22"/>
    </row>
    <row r="51" spans="1:18" ht="21.95" customHeight="1" x14ac:dyDescent="0.25">
      <c r="A51" s="82" t="s">
        <v>11</v>
      </c>
      <c r="B51" s="82"/>
      <c r="C51" s="82"/>
      <c r="D51" s="82"/>
      <c r="E51" s="82"/>
      <c r="F51" s="82"/>
      <c r="G51" s="82"/>
      <c r="H51" s="82"/>
      <c r="I51" s="82"/>
      <c r="J51" s="82"/>
      <c r="K51" s="82"/>
      <c r="L51" s="82"/>
      <c r="M51" s="82"/>
      <c r="N51" s="82"/>
      <c r="O51" s="82"/>
      <c r="R51" s="6"/>
    </row>
    <row r="52" spans="1:18" x14ac:dyDescent="0.25">
      <c r="A52" s="12"/>
      <c r="B52" s="13"/>
      <c r="C52" s="13"/>
      <c r="D52" s="13"/>
      <c r="E52" s="13"/>
      <c r="F52" s="13"/>
      <c r="G52" s="13"/>
      <c r="H52" s="13"/>
      <c r="I52" s="13"/>
      <c r="J52" s="13"/>
      <c r="K52" s="13"/>
      <c r="L52" s="13"/>
      <c r="M52" s="13"/>
      <c r="N52" s="13"/>
      <c r="O52" s="13"/>
      <c r="R52" s="6"/>
    </row>
    <row r="53" spans="1:18" x14ac:dyDescent="0.25">
      <c r="A53" s="12"/>
      <c r="B53" s="13"/>
      <c r="C53" s="13"/>
      <c r="D53" s="13"/>
      <c r="E53" s="13"/>
      <c r="F53" s="13"/>
      <c r="G53" s="13"/>
      <c r="H53" s="13"/>
      <c r="I53" s="13"/>
      <c r="J53" s="13"/>
      <c r="K53" s="13"/>
      <c r="L53" s="13"/>
      <c r="M53" s="13"/>
      <c r="N53" s="13"/>
      <c r="O53" s="13"/>
      <c r="R53" s="6"/>
    </row>
    <row r="54" spans="1:18" x14ac:dyDescent="0.25">
      <c r="A54" s="12"/>
      <c r="B54" s="13"/>
      <c r="C54" s="13"/>
      <c r="D54" s="13"/>
      <c r="E54" s="13"/>
      <c r="F54" s="13"/>
      <c r="G54" s="13"/>
      <c r="H54" s="13"/>
      <c r="I54" s="13"/>
      <c r="J54" s="13"/>
      <c r="K54" s="13"/>
      <c r="L54" s="13"/>
      <c r="M54" s="13"/>
      <c r="N54" s="13"/>
      <c r="O54" s="13"/>
      <c r="R54" s="6"/>
    </row>
    <row r="55" spans="1:18" x14ac:dyDescent="0.25">
      <c r="A55" s="12"/>
      <c r="B55" s="13"/>
      <c r="C55" s="13"/>
      <c r="D55" s="13"/>
      <c r="E55" s="13"/>
      <c r="F55" s="13"/>
      <c r="G55" s="13"/>
      <c r="H55" s="13"/>
      <c r="I55" s="13"/>
      <c r="J55" s="13"/>
      <c r="K55" s="13"/>
      <c r="L55" s="13"/>
      <c r="M55" s="13"/>
      <c r="N55" s="13"/>
      <c r="O55" s="13"/>
      <c r="R55" s="6"/>
    </row>
    <row r="56" spans="1:18" x14ac:dyDescent="0.25">
      <c r="A56" s="12"/>
      <c r="B56" s="13"/>
      <c r="C56" s="13"/>
      <c r="D56" s="13"/>
      <c r="E56" s="13"/>
      <c r="F56" s="13"/>
      <c r="G56" s="13"/>
      <c r="H56" s="13"/>
      <c r="I56" s="13"/>
      <c r="J56" s="13"/>
      <c r="K56" s="13"/>
      <c r="L56" s="13"/>
      <c r="M56" s="13"/>
      <c r="N56" s="13"/>
      <c r="O56" s="13"/>
      <c r="R56" s="6"/>
    </row>
    <row r="57" spans="1:18" x14ac:dyDescent="0.25">
      <c r="A57" s="12"/>
      <c r="B57" s="13"/>
      <c r="C57" s="13"/>
      <c r="D57" s="13"/>
      <c r="E57" s="13"/>
      <c r="F57" s="13"/>
      <c r="G57" s="13"/>
      <c r="H57" s="13"/>
      <c r="I57" s="13"/>
      <c r="J57" s="13"/>
      <c r="K57" s="13"/>
      <c r="L57" s="13"/>
      <c r="M57" s="13"/>
      <c r="N57" s="13"/>
      <c r="O57" s="13"/>
      <c r="R57" s="6"/>
    </row>
    <row r="58" spans="1:18" x14ac:dyDescent="0.25">
      <c r="A58" s="12"/>
      <c r="B58" s="13"/>
      <c r="C58" s="13"/>
      <c r="D58" s="13"/>
      <c r="E58" s="13"/>
      <c r="F58" s="13"/>
      <c r="G58" s="13"/>
      <c r="H58" s="13"/>
      <c r="I58" s="13"/>
      <c r="J58" s="13"/>
      <c r="K58" s="13"/>
      <c r="L58" s="13"/>
      <c r="M58" s="13"/>
      <c r="N58" s="13"/>
      <c r="O58" s="13"/>
      <c r="R58" s="6"/>
    </row>
    <row r="59" spans="1:18" x14ac:dyDescent="0.25">
      <c r="A59" s="12"/>
      <c r="B59" s="13"/>
      <c r="C59" s="13"/>
      <c r="D59" s="13"/>
      <c r="E59" s="13"/>
      <c r="F59" s="13"/>
      <c r="G59" s="13"/>
      <c r="H59" s="13"/>
      <c r="I59" s="13"/>
      <c r="J59" s="13"/>
      <c r="K59" s="13"/>
      <c r="L59" s="13"/>
      <c r="M59" s="13"/>
      <c r="N59" s="13"/>
      <c r="O59" s="13"/>
      <c r="R59" s="6"/>
    </row>
    <row r="60" spans="1:18" x14ac:dyDescent="0.25">
      <c r="A60" s="12"/>
      <c r="B60" s="13"/>
      <c r="C60" s="13"/>
      <c r="D60" s="13"/>
      <c r="E60" s="13"/>
      <c r="F60" s="13"/>
      <c r="G60" s="13"/>
      <c r="H60" s="13"/>
      <c r="I60" s="13"/>
      <c r="J60" s="13"/>
      <c r="K60" s="13"/>
      <c r="L60" s="13"/>
      <c r="M60" s="13"/>
      <c r="N60" s="13"/>
      <c r="O60" s="13"/>
      <c r="R60" s="6"/>
    </row>
    <row r="61" spans="1:18" x14ac:dyDescent="0.25">
      <c r="A61" s="12"/>
      <c r="B61" s="13"/>
      <c r="C61" s="13"/>
      <c r="D61" s="13"/>
      <c r="E61" s="13"/>
      <c r="F61" s="13"/>
      <c r="G61" s="13"/>
      <c r="H61" s="13"/>
      <c r="I61" s="13"/>
      <c r="J61" s="13"/>
      <c r="K61" s="13"/>
      <c r="L61" s="13"/>
      <c r="M61" s="13"/>
      <c r="N61" s="13"/>
      <c r="O61" s="13"/>
      <c r="R61" s="6"/>
    </row>
    <row r="62" spans="1:18" x14ac:dyDescent="0.25">
      <c r="A62" s="12"/>
      <c r="B62" s="13"/>
      <c r="C62" s="13"/>
      <c r="D62" s="13"/>
      <c r="E62" s="13"/>
      <c r="F62" s="13"/>
      <c r="G62" s="13"/>
      <c r="H62" s="13"/>
      <c r="I62" s="13"/>
      <c r="J62" s="13"/>
      <c r="K62" s="13"/>
      <c r="L62" s="13"/>
      <c r="M62" s="13"/>
      <c r="N62" s="13"/>
      <c r="O62" s="13"/>
      <c r="R62" s="6"/>
    </row>
    <row r="63" spans="1:18" x14ac:dyDescent="0.25">
      <c r="A63" s="12"/>
      <c r="B63" s="13"/>
      <c r="C63" s="13"/>
      <c r="D63" s="13"/>
      <c r="E63" s="13"/>
      <c r="F63" s="13"/>
      <c r="G63" s="13"/>
      <c r="H63" s="13"/>
      <c r="I63" s="13"/>
      <c r="J63" s="13"/>
      <c r="K63" s="13"/>
      <c r="L63" s="13"/>
      <c r="M63" s="13"/>
      <c r="N63" s="13"/>
      <c r="O63" s="13"/>
      <c r="R63" s="6"/>
    </row>
    <row r="64" spans="1:18" x14ac:dyDescent="0.25">
      <c r="A64" s="12"/>
      <c r="B64" s="13"/>
      <c r="C64" s="13"/>
      <c r="D64" s="13"/>
      <c r="E64" s="13"/>
      <c r="F64" s="13"/>
      <c r="G64" s="13"/>
      <c r="H64" s="13"/>
      <c r="I64" s="13"/>
      <c r="J64" s="13"/>
      <c r="K64" s="13"/>
      <c r="L64" s="13"/>
      <c r="M64" s="13"/>
      <c r="N64" s="13"/>
      <c r="O64" s="13"/>
      <c r="R64" s="6"/>
    </row>
    <row r="65" spans="1:18" x14ac:dyDescent="0.25">
      <c r="A65" s="12"/>
      <c r="B65" s="13"/>
      <c r="C65" s="13"/>
      <c r="D65" s="13"/>
      <c r="E65" s="13"/>
      <c r="F65" s="13"/>
      <c r="G65" s="13"/>
      <c r="H65" s="13"/>
      <c r="I65" s="13"/>
      <c r="J65" s="13"/>
      <c r="K65" s="13"/>
      <c r="L65" s="13"/>
      <c r="M65" s="13"/>
      <c r="N65" s="13"/>
      <c r="O65" s="13"/>
      <c r="R65" s="6"/>
    </row>
    <row r="66" spans="1:18" x14ac:dyDescent="0.25">
      <c r="A66" s="12"/>
      <c r="B66" s="13"/>
      <c r="C66" s="13"/>
      <c r="D66" s="13"/>
      <c r="E66" s="13"/>
      <c r="F66" s="13"/>
      <c r="G66" s="13"/>
      <c r="H66" s="13"/>
      <c r="I66" s="13"/>
      <c r="J66" s="13"/>
      <c r="K66" s="13"/>
      <c r="L66" s="13"/>
      <c r="M66" s="13"/>
      <c r="N66" s="13"/>
      <c r="O66" s="13"/>
      <c r="R66" s="6"/>
    </row>
    <row r="67" spans="1:18" x14ac:dyDescent="0.25">
      <c r="A67" s="12"/>
      <c r="B67" s="13"/>
      <c r="C67" s="13"/>
      <c r="D67" s="13"/>
      <c r="E67" s="13"/>
      <c r="F67" s="13"/>
      <c r="G67" s="13"/>
      <c r="H67" s="13"/>
      <c r="I67" s="13"/>
      <c r="J67" s="13"/>
      <c r="K67" s="13"/>
      <c r="L67" s="13"/>
      <c r="M67" s="13"/>
      <c r="N67" s="13"/>
      <c r="O67" s="13"/>
      <c r="R67" s="6"/>
    </row>
    <row r="68" spans="1:18" x14ac:dyDescent="0.25">
      <c r="A68" s="12"/>
      <c r="B68" s="13"/>
      <c r="C68" s="13"/>
      <c r="D68" s="13"/>
      <c r="E68" s="13"/>
      <c r="F68" s="13"/>
      <c r="G68" s="13"/>
      <c r="H68" s="13"/>
      <c r="I68" s="13"/>
      <c r="J68" s="13"/>
      <c r="K68" s="13"/>
      <c r="L68" s="13"/>
      <c r="M68" s="13"/>
      <c r="N68" s="13"/>
      <c r="O68" s="13"/>
      <c r="R68" s="6"/>
    </row>
    <row r="69" spans="1:18" x14ac:dyDescent="0.25">
      <c r="A69" s="12"/>
      <c r="B69" s="13"/>
      <c r="C69" s="13"/>
      <c r="D69" s="13"/>
      <c r="E69" s="13"/>
      <c r="F69" s="13"/>
      <c r="G69" s="13"/>
      <c r="H69" s="13"/>
      <c r="I69" s="13"/>
      <c r="J69" s="13"/>
      <c r="K69" s="13"/>
      <c r="L69" s="13"/>
      <c r="M69" s="13"/>
      <c r="N69" s="13"/>
      <c r="O69" s="13"/>
      <c r="R69" s="6"/>
    </row>
    <row r="70" spans="1:18" x14ac:dyDescent="0.25">
      <c r="A70" s="12"/>
      <c r="B70" s="13"/>
      <c r="C70" s="13"/>
      <c r="D70" s="13"/>
      <c r="E70" s="13"/>
      <c r="F70" s="13"/>
      <c r="G70" s="13"/>
      <c r="H70" s="13"/>
      <c r="I70" s="13"/>
      <c r="J70" s="13"/>
      <c r="K70" s="13"/>
      <c r="L70" s="13"/>
      <c r="M70" s="13"/>
      <c r="N70" s="13"/>
      <c r="O70" s="13"/>
      <c r="R70" s="6"/>
    </row>
    <row r="71" spans="1:18" x14ac:dyDescent="0.25">
      <c r="A71" s="12"/>
      <c r="B71" s="13"/>
      <c r="C71" s="13"/>
      <c r="D71" s="13"/>
      <c r="E71" s="13"/>
      <c r="F71" s="13"/>
      <c r="G71" s="13"/>
      <c r="H71" s="13"/>
      <c r="I71" s="13"/>
      <c r="J71" s="13"/>
      <c r="K71" s="13"/>
      <c r="L71" s="13"/>
      <c r="M71" s="13"/>
      <c r="N71" s="13"/>
      <c r="O71" s="13"/>
      <c r="R71" s="6"/>
    </row>
    <row r="72" spans="1:18" x14ac:dyDescent="0.25">
      <c r="A72" s="12"/>
      <c r="B72" s="13"/>
      <c r="C72" s="13"/>
      <c r="D72" s="13"/>
      <c r="E72" s="13"/>
      <c r="F72" s="13"/>
      <c r="G72" s="13"/>
      <c r="H72" s="13"/>
      <c r="I72" s="13"/>
      <c r="J72" s="13"/>
      <c r="K72" s="13"/>
      <c r="L72" s="13"/>
      <c r="M72" s="13"/>
      <c r="N72" s="13"/>
      <c r="O72" s="13"/>
      <c r="R72" s="6"/>
    </row>
    <row r="73" spans="1:18" ht="6.95" customHeight="1" x14ac:dyDescent="0.25">
      <c r="A73" s="12"/>
      <c r="B73" s="13"/>
      <c r="C73" s="13"/>
      <c r="D73" s="13"/>
      <c r="E73" s="13"/>
      <c r="F73" s="13"/>
      <c r="G73" s="13"/>
      <c r="H73" s="13"/>
      <c r="I73" s="13"/>
      <c r="J73" s="13"/>
      <c r="K73" s="13"/>
      <c r="L73" s="13"/>
      <c r="M73" s="13"/>
      <c r="N73" s="13"/>
      <c r="O73" s="13"/>
      <c r="R73" s="6"/>
    </row>
    <row r="74" spans="1:18" x14ac:dyDescent="0.25">
      <c r="R74" s="6"/>
    </row>
    <row r="75" spans="1:18" x14ac:dyDescent="0.25">
      <c r="R75" s="6"/>
    </row>
    <row r="76" spans="1:18" s="10" customFormat="1" ht="21.95" customHeight="1" x14ac:dyDescent="0.25">
      <c r="A76" s="46"/>
      <c r="B76" s="24"/>
      <c r="C76" s="24"/>
      <c r="E76" s="77" t="str">
        <f>A16</f>
        <v>Savings Plan 1</v>
      </c>
      <c r="F76" s="77"/>
      <c r="G76" s="77"/>
      <c r="I76" s="78" t="str">
        <f>A17</f>
        <v>Savings Plan 2</v>
      </c>
      <c r="J76" s="78"/>
      <c r="K76" s="78"/>
      <c r="M76" s="79" t="str">
        <f>A18</f>
        <v>Savings Plan 3</v>
      </c>
      <c r="N76" s="79"/>
      <c r="O76" s="79"/>
      <c r="R76" s="36"/>
    </row>
    <row r="77" spans="1:18" ht="35.1" customHeight="1" x14ac:dyDescent="0.25">
      <c r="A77" s="49" t="s">
        <v>13</v>
      </c>
      <c r="B77" s="47" t="s">
        <v>10</v>
      </c>
      <c r="C77" s="48" t="s">
        <v>58</v>
      </c>
      <c r="D77" s="33"/>
      <c r="E77" s="38" t="s">
        <v>11</v>
      </c>
      <c r="F77" s="37" t="s">
        <v>59</v>
      </c>
      <c r="G77" s="38" t="s">
        <v>12</v>
      </c>
      <c r="H77" s="33"/>
      <c r="I77" s="39" t="s">
        <v>11</v>
      </c>
      <c r="J77" s="40" t="s">
        <v>59</v>
      </c>
      <c r="K77" s="39" t="s">
        <v>12</v>
      </c>
      <c r="L77" s="33"/>
      <c r="M77" s="41" t="s">
        <v>11</v>
      </c>
      <c r="N77" s="42" t="s">
        <v>59</v>
      </c>
      <c r="O77" s="41" t="s">
        <v>12</v>
      </c>
    </row>
    <row r="78" spans="1:18" s="7" customFormat="1" ht="18" customHeight="1" x14ac:dyDescent="0.25">
      <c r="A78" s="51"/>
      <c r="B78" s="52">
        <f>IF(ISBLANK(E9),NA(),E9)</f>
        <v>20000</v>
      </c>
      <c r="C78" s="52">
        <f>B78</f>
        <v>20000</v>
      </c>
      <c r="D78" s="34"/>
      <c r="E78" s="43"/>
      <c r="F78" s="43"/>
      <c r="G78" s="43">
        <f>B78</f>
        <v>20000</v>
      </c>
      <c r="H78" s="35"/>
      <c r="I78" s="44"/>
      <c r="J78" s="44"/>
      <c r="K78" s="44">
        <f>B78</f>
        <v>20000</v>
      </c>
      <c r="L78" s="35"/>
      <c r="M78" s="45"/>
      <c r="N78" s="45"/>
      <c r="O78" s="45">
        <f>B78</f>
        <v>20000</v>
      </c>
    </row>
    <row r="79" spans="1:18" s="7" customFormat="1" ht="18" customHeight="1" x14ac:dyDescent="0.25">
      <c r="A79" s="51">
        <f t="shared" ref="A79:A110" si="0">IF(ISBLANK($E$6),NA(),IF(A78&lt;$F$24,A78+1,NA()))</f>
        <v>1</v>
      </c>
      <c r="B79" s="52">
        <f>IF(ISERROR(A79),NA(),IF(A79&lt;=$E$12,$E$11,0))</f>
        <v>3000</v>
      </c>
      <c r="C79" s="52">
        <f>IF(ISERROR(A79),NA(),B78+B79)</f>
        <v>23000</v>
      </c>
      <c r="D79" s="34"/>
      <c r="E79" s="43">
        <f t="shared" ref="E79:E110" si="1">IF(ISERROR(A79),NA(),G78*$E$16)</f>
        <v>800</v>
      </c>
      <c r="F79" s="43">
        <f>IF(ISERROR(A79),NA(),E79+F78)</f>
        <v>800</v>
      </c>
      <c r="G79" s="43">
        <f>IF(ISERROR(A79),NA(),G78+B79+E79)</f>
        <v>23800</v>
      </c>
      <c r="H79" s="35"/>
      <c r="I79" s="44">
        <f t="shared" ref="I79:I110" si="2">IF(ISERROR(A79),NA(),K78*$E$17)</f>
        <v>1200</v>
      </c>
      <c r="J79" s="44">
        <f>IF(ISERROR($A$79),NA(),I79+J78)</f>
        <v>1200</v>
      </c>
      <c r="K79" s="44">
        <f>IF(ISERROR(A79),NA(),K78+B79+I79)</f>
        <v>24200</v>
      </c>
      <c r="L79" s="35"/>
      <c r="M79" s="45">
        <f t="shared" ref="M79:M110" si="3">IF(ISERROR(A79),NA(),O78*$E$18)</f>
        <v>1000</v>
      </c>
      <c r="N79" s="45">
        <f t="shared" ref="N79:N110" si="4">IF(ISERROR($A$79),NA(),M79+N78)</f>
        <v>1000</v>
      </c>
      <c r="O79" s="45">
        <f>IF(ISERROR(A79),NA(),O78+B79+M79)</f>
        <v>24000</v>
      </c>
      <c r="P79" s="8"/>
    </row>
    <row r="80" spans="1:18" s="7" customFormat="1" ht="18" customHeight="1" x14ac:dyDescent="0.25">
      <c r="A80" s="51">
        <f t="shared" si="0"/>
        <v>2</v>
      </c>
      <c r="B80" s="52">
        <f t="shared" ref="B80:B143" si="5">IF(ISERROR(A80),NA(),IF(A80&lt;=$E$12,$E$11,0))</f>
        <v>3000</v>
      </c>
      <c r="C80" s="52">
        <f>IF(ISERROR(A80),NA(),C79+B80)</f>
        <v>26000</v>
      </c>
      <c r="D80" s="34"/>
      <c r="E80" s="43">
        <f t="shared" si="1"/>
        <v>952</v>
      </c>
      <c r="F80" s="43">
        <f t="shared" ref="F80:F143" si="6">IF(ISERROR(A80),NA(),E80+F79)</f>
        <v>1752</v>
      </c>
      <c r="G80" s="43">
        <f>IF(ISERROR(A80),NA(),G79+B80+E80)</f>
        <v>27752</v>
      </c>
      <c r="H80" s="35"/>
      <c r="I80" s="44">
        <f t="shared" si="2"/>
        <v>1452</v>
      </c>
      <c r="J80" s="44">
        <f t="shared" ref="J80:J143" si="7">IF(ISERROR($A$79),NA(),I80+J79)</f>
        <v>2652</v>
      </c>
      <c r="K80" s="44">
        <f t="shared" ref="K80:K143" si="8">IF(ISERROR(A80),NA(),K79+B80+I80)</f>
        <v>28652</v>
      </c>
      <c r="L80" s="35"/>
      <c r="M80" s="45">
        <f t="shared" si="3"/>
        <v>1200</v>
      </c>
      <c r="N80" s="45">
        <f t="shared" si="4"/>
        <v>2200</v>
      </c>
      <c r="O80" s="45">
        <f t="shared" ref="O80:O143" si="9">IF(ISERROR(A80),NA(),O79+B80+M80)</f>
        <v>28200</v>
      </c>
    </row>
    <row r="81" spans="1:15" s="7" customFormat="1" ht="18" customHeight="1" x14ac:dyDescent="0.25">
      <c r="A81" s="51">
        <f t="shared" si="0"/>
        <v>3</v>
      </c>
      <c r="B81" s="52">
        <f>IF(ISERROR(A81),NA(),IF(A81&lt;=$E$12,$E$11,0))</f>
        <v>3000</v>
      </c>
      <c r="C81" s="52">
        <f t="shared" ref="C81:C144" si="10">IF(ISERROR(A81),NA(),C80+B81)</f>
        <v>29000</v>
      </c>
      <c r="D81" s="34"/>
      <c r="E81" s="43">
        <f t="shared" si="1"/>
        <v>1110.08</v>
      </c>
      <c r="F81" s="43">
        <f t="shared" si="6"/>
        <v>2862.08</v>
      </c>
      <c r="G81" s="43">
        <f t="shared" ref="G81:G144" si="11">IF(ISERROR(A81),NA(),G80+B81+E81)</f>
        <v>31862.080000000002</v>
      </c>
      <c r="H81" s="35"/>
      <c r="I81" s="44">
        <f t="shared" si="2"/>
        <v>1719.12</v>
      </c>
      <c r="J81" s="44">
        <f t="shared" si="7"/>
        <v>4371.12</v>
      </c>
      <c r="K81" s="44">
        <f t="shared" si="8"/>
        <v>33371.120000000003</v>
      </c>
      <c r="L81" s="35"/>
      <c r="M81" s="45">
        <f t="shared" si="3"/>
        <v>1410</v>
      </c>
      <c r="N81" s="45">
        <f t="shared" si="4"/>
        <v>3610</v>
      </c>
      <c r="O81" s="45">
        <f t="shared" si="9"/>
        <v>32610</v>
      </c>
    </row>
    <row r="82" spans="1:15" s="7" customFormat="1" ht="18" customHeight="1" x14ac:dyDescent="0.25">
      <c r="A82" s="51">
        <f t="shared" si="0"/>
        <v>4</v>
      </c>
      <c r="B82" s="52">
        <f t="shared" si="5"/>
        <v>3000</v>
      </c>
      <c r="C82" s="52">
        <f t="shared" si="10"/>
        <v>32000</v>
      </c>
      <c r="D82" s="34"/>
      <c r="E82" s="43">
        <f t="shared" si="1"/>
        <v>1274.4832000000001</v>
      </c>
      <c r="F82" s="43">
        <f t="shared" si="6"/>
        <v>4136.5632000000005</v>
      </c>
      <c r="G82" s="43">
        <f t="shared" si="11"/>
        <v>36136.563200000004</v>
      </c>
      <c r="H82" s="35"/>
      <c r="I82" s="44">
        <f t="shared" si="2"/>
        <v>2002.2672</v>
      </c>
      <c r="J82" s="44">
        <f t="shared" si="7"/>
        <v>6373.3872000000001</v>
      </c>
      <c r="K82" s="44">
        <f t="shared" si="8"/>
        <v>38373.387200000005</v>
      </c>
      <c r="L82" s="35"/>
      <c r="M82" s="45">
        <f t="shared" si="3"/>
        <v>1630.5</v>
      </c>
      <c r="N82" s="45">
        <f t="shared" si="4"/>
        <v>5240.5</v>
      </c>
      <c r="O82" s="45">
        <f t="shared" si="9"/>
        <v>37240.5</v>
      </c>
    </row>
    <row r="83" spans="1:15" s="7" customFormat="1" ht="18" customHeight="1" x14ac:dyDescent="0.25">
      <c r="A83" s="51">
        <f t="shared" si="0"/>
        <v>5</v>
      </c>
      <c r="B83" s="52">
        <f t="shared" si="5"/>
        <v>3000</v>
      </c>
      <c r="C83" s="52">
        <f t="shared" si="10"/>
        <v>35000</v>
      </c>
      <c r="D83" s="34"/>
      <c r="E83" s="43">
        <f t="shared" si="1"/>
        <v>1445.4625280000002</v>
      </c>
      <c r="F83" s="43">
        <f t="shared" si="6"/>
        <v>5582.0257280000005</v>
      </c>
      <c r="G83" s="43">
        <f t="shared" si="11"/>
        <v>40582.025728000008</v>
      </c>
      <c r="H83" s="35"/>
      <c r="I83" s="44">
        <f t="shared" si="2"/>
        <v>2302.4032320000001</v>
      </c>
      <c r="J83" s="44">
        <f t="shared" si="7"/>
        <v>8675.7904319999998</v>
      </c>
      <c r="K83" s="44">
        <f t="shared" si="8"/>
        <v>43675.790432000002</v>
      </c>
      <c r="L83" s="35"/>
      <c r="M83" s="45">
        <f t="shared" si="3"/>
        <v>1862.0250000000001</v>
      </c>
      <c r="N83" s="45">
        <f t="shared" si="4"/>
        <v>7102.5249999999996</v>
      </c>
      <c r="O83" s="45">
        <f t="shared" si="9"/>
        <v>42102.525000000001</v>
      </c>
    </row>
    <row r="84" spans="1:15" s="7" customFormat="1" ht="18" customHeight="1" x14ac:dyDescent="0.25">
      <c r="A84" s="51">
        <f t="shared" si="0"/>
        <v>6</v>
      </c>
      <c r="B84" s="52">
        <f t="shared" si="5"/>
        <v>3000</v>
      </c>
      <c r="C84" s="52">
        <f t="shared" si="10"/>
        <v>38000</v>
      </c>
      <c r="D84" s="34"/>
      <c r="E84" s="43">
        <f t="shared" si="1"/>
        <v>1623.2810291200003</v>
      </c>
      <c r="F84" s="43">
        <f t="shared" si="6"/>
        <v>7205.3067571200008</v>
      </c>
      <c r="G84" s="43">
        <f t="shared" si="11"/>
        <v>45205.306757120008</v>
      </c>
      <c r="H84" s="35"/>
      <c r="I84" s="44">
        <f t="shared" si="2"/>
        <v>2620.54742592</v>
      </c>
      <c r="J84" s="44">
        <f t="shared" si="7"/>
        <v>11296.33785792</v>
      </c>
      <c r="K84" s="44">
        <f t="shared" si="8"/>
        <v>49296.33785792</v>
      </c>
      <c r="L84" s="35"/>
      <c r="M84" s="45">
        <f t="shared" si="3"/>
        <v>2105.1262500000003</v>
      </c>
      <c r="N84" s="45">
        <f t="shared" si="4"/>
        <v>9207.651249999999</v>
      </c>
      <c r="O84" s="45">
        <f t="shared" si="9"/>
        <v>47207.651250000003</v>
      </c>
    </row>
    <row r="85" spans="1:15" s="7" customFormat="1" ht="18" customHeight="1" x14ac:dyDescent="0.25">
      <c r="A85" s="51">
        <f t="shared" si="0"/>
        <v>7</v>
      </c>
      <c r="B85" s="52">
        <f t="shared" si="5"/>
        <v>3000</v>
      </c>
      <c r="C85" s="52">
        <f t="shared" si="10"/>
        <v>41000</v>
      </c>
      <c r="D85" s="34"/>
      <c r="E85" s="43">
        <f t="shared" si="1"/>
        <v>1808.2122702848003</v>
      </c>
      <c r="F85" s="43">
        <f t="shared" si="6"/>
        <v>9013.5190274048018</v>
      </c>
      <c r="G85" s="43">
        <f t="shared" si="11"/>
        <v>50013.519027404807</v>
      </c>
      <c r="H85" s="35"/>
      <c r="I85" s="44">
        <f t="shared" si="2"/>
        <v>2957.7802714751997</v>
      </c>
      <c r="J85" s="44">
        <f t="shared" si="7"/>
        <v>14254.1181293952</v>
      </c>
      <c r="K85" s="44">
        <f t="shared" si="8"/>
        <v>55254.118129395196</v>
      </c>
      <c r="L85" s="35"/>
      <c r="M85" s="45">
        <f t="shared" si="3"/>
        <v>2360.3825625000004</v>
      </c>
      <c r="N85" s="45">
        <f t="shared" si="4"/>
        <v>11568.0338125</v>
      </c>
      <c r="O85" s="45">
        <f t="shared" si="9"/>
        <v>52568.033812500005</v>
      </c>
    </row>
    <row r="86" spans="1:15" s="7" customFormat="1" ht="18" customHeight="1" x14ac:dyDescent="0.25">
      <c r="A86" s="51">
        <f t="shared" si="0"/>
        <v>8</v>
      </c>
      <c r="B86" s="52">
        <f t="shared" si="5"/>
        <v>3000</v>
      </c>
      <c r="C86" s="52">
        <f t="shared" si="10"/>
        <v>44000</v>
      </c>
      <c r="D86" s="34"/>
      <c r="E86" s="43">
        <f t="shared" si="1"/>
        <v>2000.5407610961922</v>
      </c>
      <c r="F86" s="43">
        <f t="shared" si="6"/>
        <v>11014.059788500994</v>
      </c>
      <c r="G86" s="43">
        <f t="shared" si="11"/>
        <v>55014.059788500999</v>
      </c>
      <c r="H86" s="35"/>
      <c r="I86" s="44">
        <f t="shared" si="2"/>
        <v>3315.2470877637115</v>
      </c>
      <c r="J86" s="44">
        <f t="shared" si="7"/>
        <v>17569.365217158913</v>
      </c>
      <c r="K86" s="44">
        <f t="shared" si="8"/>
        <v>61569.365217158906</v>
      </c>
      <c r="L86" s="35"/>
      <c r="M86" s="45">
        <f t="shared" si="3"/>
        <v>2628.4016906250004</v>
      </c>
      <c r="N86" s="45">
        <f t="shared" si="4"/>
        <v>14196.435503125</v>
      </c>
      <c r="O86" s="45">
        <f t="shared" si="9"/>
        <v>58196.435503125009</v>
      </c>
    </row>
    <row r="87" spans="1:15" s="7" customFormat="1" ht="18" customHeight="1" x14ac:dyDescent="0.25">
      <c r="A87" s="51">
        <f t="shared" si="0"/>
        <v>9</v>
      </c>
      <c r="B87" s="52">
        <f t="shared" si="5"/>
        <v>3000</v>
      </c>
      <c r="C87" s="52">
        <f t="shared" si="10"/>
        <v>47000</v>
      </c>
      <c r="D87" s="34"/>
      <c r="E87" s="43">
        <f t="shared" si="1"/>
        <v>2200.5623915400402</v>
      </c>
      <c r="F87" s="43">
        <f t="shared" si="6"/>
        <v>13214.622180041035</v>
      </c>
      <c r="G87" s="43">
        <f t="shared" si="11"/>
        <v>60214.622180041042</v>
      </c>
      <c r="H87" s="35"/>
      <c r="I87" s="44">
        <f t="shared" si="2"/>
        <v>3694.1619130295344</v>
      </c>
      <c r="J87" s="44">
        <f t="shared" si="7"/>
        <v>21263.527130188446</v>
      </c>
      <c r="K87" s="44">
        <f t="shared" si="8"/>
        <v>68263.527130188435</v>
      </c>
      <c r="L87" s="35"/>
      <c r="M87" s="45">
        <f t="shared" si="3"/>
        <v>2909.8217751562506</v>
      </c>
      <c r="N87" s="45">
        <f t="shared" si="4"/>
        <v>17106.257278281249</v>
      </c>
      <c r="O87" s="45">
        <f t="shared" si="9"/>
        <v>64106.257278281257</v>
      </c>
    </row>
    <row r="88" spans="1:15" s="7" customFormat="1" ht="18" customHeight="1" x14ac:dyDescent="0.25">
      <c r="A88" s="51">
        <f t="shared" si="0"/>
        <v>10</v>
      </c>
      <c r="B88" s="52">
        <f t="shared" si="5"/>
        <v>3000</v>
      </c>
      <c r="C88" s="52">
        <f t="shared" si="10"/>
        <v>50000</v>
      </c>
      <c r="D88" s="34"/>
      <c r="E88" s="43">
        <f t="shared" si="1"/>
        <v>2408.5848872016418</v>
      </c>
      <c r="F88" s="43">
        <f t="shared" si="6"/>
        <v>15623.207067242676</v>
      </c>
      <c r="G88" s="43">
        <f t="shared" si="11"/>
        <v>65623.207067242678</v>
      </c>
      <c r="H88" s="35"/>
      <c r="I88" s="44">
        <f t="shared" si="2"/>
        <v>4095.8116278113062</v>
      </c>
      <c r="J88" s="44">
        <f t="shared" si="7"/>
        <v>25359.338757999751</v>
      </c>
      <c r="K88" s="44">
        <f t="shared" si="8"/>
        <v>75359.338757999736</v>
      </c>
      <c r="L88" s="35"/>
      <c r="M88" s="45">
        <f t="shared" si="3"/>
        <v>3205.3128639140632</v>
      </c>
      <c r="N88" s="45">
        <f t="shared" si="4"/>
        <v>20311.570142195313</v>
      </c>
      <c r="O88" s="45">
        <f t="shared" si="9"/>
        <v>70311.570142195327</v>
      </c>
    </row>
    <row r="89" spans="1:15" s="7" customFormat="1" ht="18" customHeight="1" x14ac:dyDescent="0.25">
      <c r="A89" s="51">
        <f t="shared" si="0"/>
        <v>11</v>
      </c>
      <c r="B89" s="52">
        <f t="shared" si="5"/>
        <v>3000</v>
      </c>
      <c r="C89" s="52">
        <f t="shared" si="10"/>
        <v>53000</v>
      </c>
      <c r="D89" s="34"/>
      <c r="E89" s="43">
        <f t="shared" si="1"/>
        <v>2624.928282689707</v>
      </c>
      <c r="F89" s="43">
        <f t="shared" si="6"/>
        <v>18248.135349932381</v>
      </c>
      <c r="G89" s="43">
        <f t="shared" si="11"/>
        <v>71248.135349932389</v>
      </c>
      <c r="H89" s="35"/>
      <c r="I89" s="44">
        <f t="shared" si="2"/>
        <v>4521.5603254799844</v>
      </c>
      <c r="J89" s="44">
        <f t="shared" si="7"/>
        <v>29880.899083479737</v>
      </c>
      <c r="K89" s="44">
        <f t="shared" si="8"/>
        <v>82880.899083479715</v>
      </c>
      <c r="L89" s="35"/>
      <c r="M89" s="45">
        <f t="shared" si="3"/>
        <v>3515.5785071097666</v>
      </c>
      <c r="N89" s="45">
        <f t="shared" si="4"/>
        <v>23827.14864930508</v>
      </c>
      <c r="O89" s="45">
        <f t="shared" si="9"/>
        <v>76827.148649305091</v>
      </c>
    </row>
    <row r="90" spans="1:15" s="7" customFormat="1" ht="18" customHeight="1" x14ac:dyDescent="0.25">
      <c r="A90" s="51">
        <f t="shared" si="0"/>
        <v>12</v>
      </c>
      <c r="B90" s="52">
        <f t="shared" si="5"/>
        <v>3000</v>
      </c>
      <c r="C90" s="52">
        <f t="shared" si="10"/>
        <v>56000</v>
      </c>
      <c r="D90" s="34"/>
      <c r="E90" s="43">
        <f t="shared" si="1"/>
        <v>2849.9254139972954</v>
      </c>
      <c r="F90" s="43">
        <f t="shared" si="6"/>
        <v>21098.060763929676</v>
      </c>
      <c r="G90" s="43">
        <f t="shared" si="11"/>
        <v>77098.06076392968</v>
      </c>
      <c r="H90" s="35"/>
      <c r="I90" s="44">
        <f t="shared" si="2"/>
        <v>4972.8539450087828</v>
      </c>
      <c r="J90" s="44">
        <f t="shared" si="7"/>
        <v>34853.753028488522</v>
      </c>
      <c r="K90" s="44">
        <f t="shared" si="8"/>
        <v>90853.7530284885</v>
      </c>
      <c r="L90" s="35"/>
      <c r="M90" s="45">
        <f t="shared" si="3"/>
        <v>3841.3574324652545</v>
      </c>
      <c r="N90" s="45">
        <f t="shared" si="4"/>
        <v>27668.506081770334</v>
      </c>
      <c r="O90" s="45">
        <f t="shared" si="9"/>
        <v>83668.506081770349</v>
      </c>
    </row>
    <row r="91" spans="1:15" s="7" customFormat="1" ht="18" customHeight="1" x14ac:dyDescent="0.25">
      <c r="A91" s="51">
        <f t="shared" si="0"/>
        <v>13</v>
      </c>
      <c r="B91" s="52">
        <f t="shared" si="5"/>
        <v>3000</v>
      </c>
      <c r="C91" s="52">
        <f t="shared" si="10"/>
        <v>59000</v>
      </c>
      <c r="D91" s="34"/>
      <c r="E91" s="43">
        <f t="shared" si="1"/>
        <v>3083.9224305571875</v>
      </c>
      <c r="F91" s="43">
        <f t="shared" si="6"/>
        <v>24181.983194486864</v>
      </c>
      <c r="G91" s="43">
        <f t="shared" si="11"/>
        <v>83181.983194486864</v>
      </c>
      <c r="H91" s="35"/>
      <c r="I91" s="44">
        <f t="shared" si="2"/>
        <v>5451.2251817093102</v>
      </c>
      <c r="J91" s="44">
        <f t="shared" si="7"/>
        <v>40304.978210197834</v>
      </c>
      <c r="K91" s="44">
        <f t="shared" si="8"/>
        <v>99304.978210197805</v>
      </c>
      <c r="L91" s="35"/>
      <c r="M91" s="45">
        <f t="shared" si="3"/>
        <v>4183.4253040885178</v>
      </c>
      <c r="N91" s="45">
        <f t="shared" si="4"/>
        <v>31851.93138585885</v>
      </c>
      <c r="O91" s="45">
        <f t="shared" si="9"/>
        <v>90851.931385858872</v>
      </c>
    </row>
    <row r="92" spans="1:15" s="7" customFormat="1" ht="18" customHeight="1" x14ac:dyDescent="0.25">
      <c r="A92" s="51">
        <f t="shared" si="0"/>
        <v>14</v>
      </c>
      <c r="B92" s="52">
        <f t="shared" si="5"/>
        <v>3000</v>
      </c>
      <c r="C92" s="52">
        <f t="shared" si="10"/>
        <v>62000</v>
      </c>
      <c r="D92" s="34"/>
      <c r="E92" s="43">
        <f t="shared" si="1"/>
        <v>3327.2793277794744</v>
      </c>
      <c r="F92" s="43">
        <f t="shared" si="6"/>
        <v>27509.262522266337</v>
      </c>
      <c r="G92" s="43">
        <f t="shared" si="11"/>
        <v>89509.262522266334</v>
      </c>
      <c r="H92" s="35"/>
      <c r="I92" s="44">
        <f t="shared" si="2"/>
        <v>5958.2986926118683</v>
      </c>
      <c r="J92" s="44">
        <f t="shared" si="7"/>
        <v>46263.276902809703</v>
      </c>
      <c r="K92" s="44">
        <f t="shared" si="8"/>
        <v>108263.27690280968</v>
      </c>
      <c r="L92" s="35"/>
      <c r="M92" s="45">
        <f t="shared" si="3"/>
        <v>4542.596569292944</v>
      </c>
      <c r="N92" s="45">
        <f t="shared" si="4"/>
        <v>36394.527955151796</v>
      </c>
      <c r="O92" s="45">
        <f t="shared" si="9"/>
        <v>98394.527955151818</v>
      </c>
    </row>
    <row r="93" spans="1:15" s="7" customFormat="1" ht="18" customHeight="1" x14ac:dyDescent="0.25">
      <c r="A93" s="51">
        <f t="shared" si="0"/>
        <v>15</v>
      </c>
      <c r="B93" s="52">
        <f t="shared" si="5"/>
        <v>3000</v>
      </c>
      <c r="C93" s="52">
        <f t="shared" si="10"/>
        <v>65000</v>
      </c>
      <c r="D93" s="34"/>
      <c r="E93" s="43">
        <f t="shared" si="1"/>
        <v>3580.3705008906536</v>
      </c>
      <c r="F93" s="43">
        <f t="shared" si="6"/>
        <v>31089.633023156992</v>
      </c>
      <c r="G93" s="43">
        <f t="shared" si="11"/>
        <v>96089.633023156988</v>
      </c>
      <c r="H93" s="35"/>
      <c r="I93" s="44">
        <f t="shared" si="2"/>
        <v>6495.7966141685802</v>
      </c>
      <c r="J93" s="44">
        <f t="shared" si="7"/>
        <v>52759.073516978286</v>
      </c>
      <c r="K93" s="44">
        <f t="shared" si="8"/>
        <v>117759.07351697826</v>
      </c>
      <c r="L93" s="35"/>
      <c r="M93" s="45">
        <f t="shared" si="3"/>
        <v>4919.7263977575913</v>
      </c>
      <c r="N93" s="45">
        <f t="shared" si="4"/>
        <v>41314.254352909389</v>
      </c>
      <c r="O93" s="45">
        <f t="shared" si="9"/>
        <v>106314.25435290941</v>
      </c>
    </row>
    <row r="94" spans="1:15" s="7" customFormat="1" ht="18" customHeight="1" x14ac:dyDescent="0.25">
      <c r="A94" s="51">
        <f t="shared" si="0"/>
        <v>16</v>
      </c>
      <c r="B94" s="52">
        <f t="shared" si="5"/>
        <v>3000</v>
      </c>
      <c r="C94" s="52">
        <f t="shared" si="10"/>
        <v>68000</v>
      </c>
      <c r="D94" s="34"/>
      <c r="E94" s="43">
        <f t="shared" si="1"/>
        <v>3843.5853209262796</v>
      </c>
      <c r="F94" s="43">
        <f t="shared" si="6"/>
        <v>34933.218344083274</v>
      </c>
      <c r="G94" s="43">
        <f t="shared" si="11"/>
        <v>102933.21834408327</v>
      </c>
      <c r="H94" s="35"/>
      <c r="I94" s="44">
        <f t="shared" si="2"/>
        <v>7065.5444110186954</v>
      </c>
      <c r="J94" s="44">
        <f t="shared" si="7"/>
        <v>59824.61792799698</v>
      </c>
      <c r="K94" s="44">
        <f t="shared" si="8"/>
        <v>127824.61792799695</v>
      </c>
      <c r="L94" s="35"/>
      <c r="M94" s="45">
        <f t="shared" si="3"/>
        <v>5315.7127176454705</v>
      </c>
      <c r="N94" s="45">
        <f t="shared" si="4"/>
        <v>46629.967070554863</v>
      </c>
      <c r="O94" s="45">
        <f t="shared" si="9"/>
        <v>114629.96707055488</v>
      </c>
    </row>
    <row r="95" spans="1:15" s="7" customFormat="1" ht="18" customHeight="1" x14ac:dyDescent="0.25">
      <c r="A95" s="51">
        <f t="shared" si="0"/>
        <v>17</v>
      </c>
      <c r="B95" s="52">
        <f t="shared" si="5"/>
        <v>3000</v>
      </c>
      <c r="C95" s="52">
        <f t="shared" si="10"/>
        <v>71000</v>
      </c>
      <c r="D95" s="34"/>
      <c r="E95" s="43">
        <f t="shared" si="1"/>
        <v>4117.328733763331</v>
      </c>
      <c r="F95" s="43">
        <f t="shared" si="6"/>
        <v>39050.547077846604</v>
      </c>
      <c r="G95" s="43">
        <f t="shared" si="11"/>
        <v>110050.54707784661</v>
      </c>
      <c r="H95" s="35"/>
      <c r="I95" s="44">
        <f t="shared" si="2"/>
        <v>7669.4770756798171</v>
      </c>
      <c r="J95" s="44">
        <f t="shared" si="7"/>
        <v>67494.095003676804</v>
      </c>
      <c r="K95" s="44">
        <f t="shared" si="8"/>
        <v>138494.09500367678</v>
      </c>
      <c r="L95" s="35"/>
      <c r="M95" s="45">
        <f t="shared" si="3"/>
        <v>5731.4983535277443</v>
      </c>
      <c r="N95" s="45">
        <f t="shared" si="4"/>
        <v>52361.465424082606</v>
      </c>
      <c r="O95" s="45">
        <f t="shared" si="9"/>
        <v>123361.46542408262</v>
      </c>
    </row>
    <row r="96" spans="1:15" s="7" customFormat="1" ht="18" customHeight="1" x14ac:dyDescent="0.25">
      <c r="A96" s="51">
        <f t="shared" si="0"/>
        <v>18</v>
      </c>
      <c r="B96" s="52">
        <f t="shared" si="5"/>
        <v>3000</v>
      </c>
      <c r="C96" s="52">
        <f t="shared" si="10"/>
        <v>74000</v>
      </c>
      <c r="D96" s="34"/>
      <c r="E96" s="43">
        <f t="shared" si="1"/>
        <v>4402.0218831138645</v>
      </c>
      <c r="F96" s="43">
        <f t="shared" si="6"/>
        <v>43452.568960960467</v>
      </c>
      <c r="G96" s="43">
        <f t="shared" si="11"/>
        <v>117452.56896096047</v>
      </c>
      <c r="H96" s="35"/>
      <c r="I96" s="44">
        <f t="shared" si="2"/>
        <v>8309.6457002206062</v>
      </c>
      <c r="J96" s="44">
        <f t="shared" si="7"/>
        <v>75803.740703897405</v>
      </c>
      <c r="K96" s="44">
        <f t="shared" si="8"/>
        <v>149803.74070389738</v>
      </c>
      <c r="L96" s="35"/>
      <c r="M96" s="45">
        <f t="shared" si="3"/>
        <v>6168.0732712041317</v>
      </c>
      <c r="N96" s="45">
        <f t="shared" si="4"/>
        <v>58529.538695286741</v>
      </c>
      <c r="O96" s="45">
        <f t="shared" si="9"/>
        <v>132529.53869528676</v>
      </c>
    </row>
    <row r="97" spans="1:15" s="7" customFormat="1" ht="18" customHeight="1" x14ac:dyDescent="0.25">
      <c r="A97" s="51">
        <f t="shared" si="0"/>
        <v>19</v>
      </c>
      <c r="B97" s="52">
        <f t="shared" si="5"/>
        <v>3000</v>
      </c>
      <c r="C97" s="52">
        <f t="shared" si="10"/>
        <v>77000</v>
      </c>
      <c r="D97" s="34"/>
      <c r="E97" s="43">
        <f t="shared" si="1"/>
        <v>4698.1027584384192</v>
      </c>
      <c r="F97" s="43">
        <f t="shared" si="6"/>
        <v>48150.671719398888</v>
      </c>
      <c r="G97" s="43">
        <f t="shared" si="11"/>
        <v>125150.67171939889</v>
      </c>
      <c r="H97" s="35"/>
      <c r="I97" s="44">
        <f t="shared" si="2"/>
        <v>8988.2244422338426</v>
      </c>
      <c r="J97" s="44">
        <f t="shared" si="7"/>
        <v>84791.965146131246</v>
      </c>
      <c r="K97" s="44">
        <f t="shared" si="8"/>
        <v>161791.96514613123</v>
      </c>
      <c r="L97" s="35"/>
      <c r="M97" s="45">
        <f t="shared" si="3"/>
        <v>6626.4769347643378</v>
      </c>
      <c r="N97" s="45">
        <f t="shared" si="4"/>
        <v>65156.015630051079</v>
      </c>
      <c r="O97" s="45">
        <f t="shared" si="9"/>
        <v>142156.01563005109</v>
      </c>
    </row>
    <row r="98" spans="1:15" s="7" customFormat="1" ht="18" customHeight="1" x14ac:dyDescent="0.25">
      <c r="A98" s="51">
        <f t="shared" si="0"/>
        <v>20</v>
      </c>
      <c r="B98" s="52">
        <f t="shared" si="5"/>
        <v>3000</v>
      </c>
      <c r="C98" s="52">
        <f t="shared" si="10"/>
        <v>80000</v>
      </c>
      <c r="D98" s="34"/>
      <c r="E98" s="43">
        <f t="shared" si="1"/>
        <v>5006.0268687759553</v>
      </c>
      <c r="F98" s="43">
        <f t="shared" si="6"/>
        <v>53156.698588174841</v>
      </c>
      <c r="G98" s="43">
        <f t="shared" si="11"/>
        <v>133156.69858817486</v>
      </c>
      <c r="H98" s="35"/>
      <c r="I98" s="44">
        <f t="shared" si="2"/>
        <v>9707.5179087678735</v>
      </c>
      <c r="J98" s="44">
        <f t="shared" si="7"/>
        <v>94499.483054899116</v>
      </c>
      <c r="K98" s="44">
        <f t="shared" si="8"/>
        <v>174499.48305489912</v>
      </c>
      <c r="L98" s="35"/>
      <c r="M98" s="45">
        <f t="shared" si="3"/>
        <v>7107.8007815025549</v>
      </c>
      <c r="N98" s="45">
        <f t="shared" si="4"/>
        <v>72263.816411553635</v>
      </c>
      <c r="O98" s="45">
        <f t="shared" si="9"/>
        <v>152263.81641155365</v>
      </c>
    </row>
    <row r="99" spans="1:15" s="7" customFormat="1" ht="18" customHeight="1" x14ac:dyDescent="0.25">
      <c r="A99" s="51">
        <f t="shared" si="0"/>
        <v>21</v>
      </c>
      <c r="B99" s="52">
        <f t="shared" si="5"/>
        <v>0</v>
      </c>
      <c r="C99" s="52">
        <f t="shared" si="10"/>
        <v>80000</v>
      </c>
      <c r="D99" s="34"/>
      <c r="E99" s="43">
        <f t="shared" si="1"/>
        <v>5326.2679435269947</v>
      </c>
      <c r="F99" s="43">
        <f t="shared" si="6"/>
        <v>58482.966531701837</v>
      </c>
      <c r="G99" s="43">
        <f t="shared" si="11"/>
        <v>138482.96653170185</v>
      </c>
      <c r="H99" s="35"/>
      <c r="I99" s="44">
        <f t="shared" si="2"/>
        <v>10469.968983293946</v>
      </c>
      <c r="J99" s="44">
        <f t="shared" si="7"/>
        <v>104969.45203819306</v>
      </c>
      <c r="K99" s="44">
        <f t="shared" si="8"/>
        <v>184969.45203819306</v>
      </c>
      <c r="L99" s="35"/>
      <c r="M99" s="45">
        <f t="shared" si="3"/>
        <v>7613.1908205776826</v>
      </c>
      <c r="N99" s="45">
        <f t="shared" si="4"/>
        <v>79877.00723213132</v>
      </c>
      <c r="O99" s="45">
        <f t="shared" si="9"/>
        <v>159877.00723213132</v>
      </c>
    </row>
    <row r="100" spans="1:15" s="7" customFormat="1" ht="18" customHeight="1" x14ac:dyDescent="0.25">
      <c r="A100" s="51">
        <f t="shared" si="0"/>
        <v>22</v>
      </c>
      <c r="B100" s="52">
        <f t="shared" si="5"/>
        <v>0</v>
      </c>
      <c r="C100" s="52">
        <f t="shared" si="10"/>
        <v>80000</v>
      </c>
      <c r="D100" s="34"/>
      <c r="E100" s="43">
        <f t="shared" si="1"/>
        <v>5539.3186612680738</v>
      </c>
      <c r="F100" s="43">
        <f t="shared" si="6"/>
        <v>64022.28519296991</v>
      </c>
      <c r="G100" s="43">
        <f t="shared" si="11"/>
        <v>144022.28519296992</v>
      </c>
      <c r="H100" s="35"/>
      <c r="I100" s="44">
        <f t="shared" si="2"/>
        <v>11098.167122291583</v>
      </c>
      <c r="J100" s="44">
        <f t="shared" si="7"/>
        <v>116067.61916048464</v>
      </c>
      <c r="K100" s="44">
        <f t="shared" si="8"/>
        <v>196067.61916048464</v>
      </c>
      <c r="L100" s="35"/>
      <c r="M100" s="45">
        <f t="shared" si="3"/>
        <v>7993.8503616065664</v>
      </c>
      <c r="N100" s="45">
        <f t="shared" si="4"/>
        <v>87870.857593737892</v>
      </c>
      <c r="O100" s="45">
        <f t="shared" si="9"/>
        <v>167870.85759373789</v>
      </c>
    </row>
    <row r="101" spans="1:15" s="7" customFormat="1" ht="18" customHeight="1" x14ac:dyDescent="0.25">
      <c r="A101" s="51">
        <f t="shared" si="0"/>
        <v>23</v>
      </c>
      <c r="B101" s="52">
        <f t="shared" si="5"/>
        <v>0</v>
      </c>
      <c r="C101" s="52">
        <f t="shared" si="10"/>
        <v>80000</v>
      </c>
      <c r="D101" s="34"/>
      <c r="E101" s="43">
        <f t="shared" si="1"/>
        <v>5760.8914077187974</v>
      </c>
      <c r="F101" s="43">
        <f t="shared" si="6"/>
        <v>69783.176600688705</v>
      </c>
      <c r="G101" s="43">
        <f t="shared" si="11"/>
        <v>149783.17660068872</v>
      </c>
      <c r="H101" s="35"/>
      <c r="I101" s="44">
        <f t="shared" si="2"/>
        <v>11764.057149629078</v>
      </c>
      <c r="J101" s="44">
        <f t="shared" si="7"/>
        <v>127831.67631011372</v>
      </c>
      <c r="K101" s="44">
        <f t="shared" si="8"/>
        <v>207831.67631011372</v>
      </c>
      <c r="L101" s="35"/>
      <c r="M101" s="45">
        <f t="shared" si="3"/>
        <v>8393.5428796868946</v>
      </c>
      <c r="N101" s="45">
        <f t="shared" si="4"/>
        <v>96264.400473424786</v>
      </c>
      <c r="O101" s="45">
        <f t="shared" si="9"/>
        <v>176264.40047342479</v>
      </c>
    </row>
    <row r="102" spans="1:15" s="7" customFormat="1" ht="18" customHeight="1" x14ac:dyDescent="0.25">
      <c r="A102" s="51">
        <f t="shared" si="0"/>
        <v>24</v>
      </c>
      <c r="B102" s="52">
        <f t="shared" si="5"/>
        <v>0</v>
      </c>
      <c r="C102" s="52">
        <f t="shared" si="10"/>
        <v>80000</v>
      </c>
      <c r="D102" s="34"/>
      <c r="E102" s="43">
        <f t="shared" si="1"/>
        <v>5991.3270640275487</v>
      </c>
      <c r="F102" s="43">
        <f t="shared" si="6"/>
        <v>75774.503664716249</v>
      </c>
      <c r="G102" s="43">
        <f t="shared" si="11"/>
        <v>155774.50366471626</v>
      </c>
      <c r="H102" s="35"/>
      <c r="I102" s="44">
        <f t="shared" si="2"/>
        <v>12469.900578606823</v>
      </c>
      <c r="J102" s="44">
        <f t="shared" si="7"/>
        <v>140301.57688872053</v>
      </c>
      <c r="K102" s="44">
        <f t="shared" si="8"/>
        <v>220301.57688872053</v>
      </c>
      <c r="L102" s="35"/>
      <c r="M102" s="45">
        <f t="shared" si="3"/>
        <v>8813.2200236712397</v>
      </c>
      <c r="N102" s="45">
        <f t="shared" si="4"/>
        <v>105077.62049709602</v>
      </c>
      <c r="O102" s="45">
        <f t="shared" si="9"/>
        <v>185077.62049709604</v>
      </c>
    </row>
    <row r="103" spans="1:15" s="7" customFormat="1" ht="18" customHeight="1" x14ac:dyDescent="0.25">
      <c r="A103" s="51">
        <f t="shared" si="0"/>
        <v>25</v>
      </c>
      <c r="B103" s="52">
        <f t="shared" si="5"/>
        <v>0</v>
      </c>
      <c r="C103" s="52">
        <f t="shared" si="10"/>
        <v>80000</v>
      </c>
      <c r="D103" s="34"/>
      <c r="E103" s="43">
        <f t="shared" si="1"/>
        <v>6230.9801465886503</v>
      </c>
      <c r="F103" s="43">
        <f t="shared" si="6"/>
        <v>82005.483811304905</v>
      </c>
      <c r="G103" s="43">
        <f t="shared" si="11"/>
        <v>162005.4838113049</v>
      </c>
      <c r="H103" s="35"/>
      <c r="I103" s="44">
        <f t="shared" si="2"/>
        <v>13218.094613323232</v>
      </c>
      <c r="J103" s="44">
        <f t="shared" si="7"/>
        <v>153519.67150204376</v>
      </c>
      <c r="K103" s="44">
        <f t="shared" si="8"/>
        <v>233519.67150204376</v>
      </c>
      <c r="L103" s="35"/>
      <c r="M103" s="45">
        <f t="shared" si="3"/>
        <v>9253.8810248548016</v>
      </c>
      <c r="N103" s="45">
        <f t="shared" si="4"/>
        <v>114331.50152195082</v>
      </c>
      <c r="O103" s="45">
        <f t="shared" si="9"/>
        <v>194331.50152195085</v>
      </c>
    </row>
    <row r="104" spans="1:15" s="7" customFormat="1" ht="18" customHeight="1" x14ac:dyDescent="0.25">
      <c r="A104" s="51">
        <f t="shared" si="0"/>
        <v>26</v>
      </c>
      <c r="B104" s="52">
        <f t="shared" si="5"/>
        <v>0</v>
      </c>
      <c r="C104" s="52">
        <f t="shared" si="10"/>
        <v>80000</v>
      </c>
      <c r="D104" s="34"/>
      <c r="E104" s="43">
        <f t="shared" si="1"/>
        <v>6480.2193524521963</v>
      </c>
      <c r="F104" s="43">
        <f t="shared" si="6"/>
        <v>88485.703163757105</v>
      </c>
      <c r="G104" s="43">
        <f t="shared" si="11"/>
        <v>168485.70316375711</v>
      </c>
      <c r="H104" s="35"/>
      <c r="I104" s="44">
        <f t="shared" si="2"/>
        <v>14011.180290122626</v>
      </c>
      <c r="J104" s="44">
        <f t="shared" si="7"/>
        <v>167530.85179216639</v>
      </c>
      <c r="K104" s="44">
        <f t="shared" si="8"/>
        <v>247530.85179216639</v>
      </c>
      <c r="L104" s="35"/>
      <c r="M104" s="45">
        <f t="shared" si="3"/>
        <v>9716.5750760975425</v>
      </c>
      <c r="N104" s="45">
        <f t="shared" si="4"/>
        <v>124048.07659804836</v>
      </c>
      <c r="O104" s="45">
        <f t="shared" si="9"/>
        <v>204048.07659804838</v>
      </c>
    </row>
    <row r="105" spans="1:15" s="7" customFormat="1" ht="18" customHeight="1" x14ac:dyDescent="0.25">
      <c r="A105" s="51">
        <f t="shared" si="0"/>
        <v>27</v>
      </c>
      <c r="B105" s="52">
        <f t="shared" si="5"/>
        <v>0</v>
      </c>
      <c r="C105" s="52">
        <f t="shared" si="10"/>
        <v>80000</v>
      </c>
      <c r="D105" s="34"/>
      <c r="E105" s="43">
        <f t="shared" si="1"/>
        <v>6739.4281265502841</v>
      </c>
      <c r="F105" s="43">
        <f t="shared" si="6"/>
        <v>95225.131290307385</v>
      </c>
      <c r="G105" s="43">
        <f t="shared" si="11"/>
        <v>175225.13129030738</v>
      </c>
      <c r="H105" s="35"/>
      <c r="I105" s="44">
        <f t="shared" si="2"/>
        <v>14851.851107529983</v>
      </c>
      <c r="J105" s="44">
        <f t="shared" si="7"/>
        <v>182382.70289969636</v>
      </c>
      <c r="K105" s="44">
        <f t="shared" si="8"/>
        <v>262382.70289969636</v>
      </c>
      <c r="L105" s="35"/>
      <c r="M105" s="45">
        <f t="shared" si="3"/>
        <v>10202.40382990242</v>
      </c>
      <c r="N105" s="45">
        <f t="shared" si="4"/>
        <v>134250.48042795077</v>
      </c>
      <c r="O105" s="45">
        <f t="shared" si="9"/>
        <v>214250.4804279508</v>
      </c>
    </row>
    <row r="106" spans="1:15" s="7" customFormat="1" ht="18" customHeight="1" x14ac:dyDescent="0.25">
      <c r="A106" s="51">
        <f t="shared" si="0"/>
        <v>28</v>
      </c>
      <c r="B106" s="52">
        <f t="shared" si="5"/>
        <v>0</v>
      </c>
      <c r="C106" s="52">
        <f t="shared" si="10"/>
        <v>80000</v>
      </c>
      <c r="D106" s="34"/>
      <c r="E106" s="43">
        <f t="shared" si="1"/>
        <v>7009.005251612296</v>
      </c>
      <c r="F106" s="43">
        <f t="shared" si="6"/>
        <v>102234.13654191968</v>
      </c>
      <c r="G106" s="43">
        <f t="shared" si="11"/>
        <v>182234.13654191967</v>
      </c>
      <c r="H106" s="35"/>
      <c r="I106" s="44">
        <f t="shared" si="2"/>
        <v>15742.962173981781</v>
      </c>
      <c r="J106" s="44">
        <f t="shared" si="7"/>
        <v>198125.66507367813</v>
      </c>
      <c r="K106" s="44">
        <f t="shared" si="8"/>
        <v>278125.66507367813</v>
      </c>
      <c r="L106" s="35"/>
      <c r="M106" s="45">
        <f t="shared" si="3"/>
        <v>10712.524021397541</v>
      </c>
      <c r="N106" s="45">
        <f t="shared" si="4"/>
        <v>144963.00444934831</v>
      </c>
      <c r="O106" s="45">
        <f t="shared" si="9"/>
        <v>224963.00444934834</v>
      </c>
    </row>
    <row r="107" spans="1:15" s="7" customFormat="1" ht="18" customHeight="1" x14ac:dyDescent="0.25">
      <c r="A107" s="51">
        <f t="shared" si="0"/>
        <v>29</v>
      </c>
      <c r="B107" s="52">
        <f t="shared" si="5"/>
        <v>0</v>
      </c>
      <c r="C107" s="52">
        <f t="shared" si="10"/>
        <v>80000</v>
      </c>
      <c r="D107" s="34"/>
      <c r="E107" s="43">
        <f t="shared" si="1"/>
        <v>7289.3654616767872</v>
      </c>
      <c r="F107" s="43">
        <f t="shared" si="6"/>
        <v>109523.50200359647</v>
      </c>
      <c r="G107" s="43">
        <f t="shared" si="11"/>
        <v>189523.50200359646</v>
      </c>
      <c r="H107" s="35"/>
      <c r="I107" s="44">
        <f t="shared" si="2"/>
        <v>16687.539904420686</v>
      </c>
      <c r="J107" s="44">
        <f t="shared" si="7"/>
        <v>214813.2049780988</v>
      </c>
      <c r="K107" s="44">
        <f t="shared" si="8"/>
        <v>294813.2049780988</v>
      </c>
      <c r="L107" s="35"/>
      <c r="M107" s="45">
        <f t="shared" si="3"/>
        <v>11248.150222467419</v>
      </c>
      <c r="N107" s="45">
        <f t="shared" si="4"/>
        <v>156211.15467181575</v>
      </c>
      <c r="O107" s="45">
        <f t="shared" si="9"/>
        <v>236211.15467181575</v>
      </c>
    </row>
    <row r="108" spans="1:15" s="7" customFormat="1" ht="18" customHeight="1" x14ac:dyDescent="0.25">
      <c r="A108" s="51">
        <f t="shared" si="0"/>
        <v>30</v>
      </c>
      <c r="B108" s="52">
        <f t="shared" si="5"/>
        <v>0</v>
      </c>
      <c r="C108" s="52">
        <f t="shared" si="10"/>
        <v>80000</v>
      </c>
      <c r="D108" s="34"/>
      <c r="E108" s="43">
        <f t="shared" si="1"/>
        <v>7580.9400801438587</v>
      </c>
      <c r="F108" s="43">
        <f t="shared" si="6"/>
        <v>117104.44208374033</v>
      </c>
      <c r="G108" s="43">
        <f t="shared" si="11"/>
        <v>197104.44208374032</v>
      </c>
      <c r="H108" s="35"/>
      <c r="I108" s="44">
        <f t="shared" si="2"/>
        <v>17688.792298685927</v>
      </c>
      <c r="J108" s="44">
        <f t="shared" si="7"/>
        <v>232501.99727678474</v>
      </c>
      <c r="K108" s="44">
        <f t="shared" si="8"/>
        <v>312501.99727678474</v>
      </c>
      <c r="L108" s="35"/>
      <c r="M108" s="45">
        <f t="shared" si="3"/>
        <v>11810.557733590787</v>
      </c>
      <c r="N108" s="45">
        <f t="shared" si="4"/>
        <v>168021.71240540652</v>
      </c>
      <c r="O108" s="45">
        <f t="shared" si="9"/>
        <v>248021.71240540652</v>
      </c>
    </row>
    <row r="109" spans="1:15" s="7" customFormat="1" ht="18" customHeight="1" x14ac:dyDescent="0.25">
      <c r="A109" s="51">
        <f t="shared" si="0"/>
        <v>31</v>
      </c>
      <c r="B109" s="52">
        <f t="shared" si="5"/>
        <v>0</v>
      </c>
      <c r="C109" s="52">
        <f t="shared" si="10"/>
        <v>80000</v>
      </c>
      <c r="D109" s="34"/>
      <c r="E109" s="43">
        <f t="shared" si="1"/>
        <v>7884.1776833496124</v>
      </c>
      <c r="F109" s="43">
        <f t="shared" si="6"/>
        <v>124988.61976708994</v>
      </c>
      <c r="G109" s="43">
        <f t="shared" si="11"/>
        <v>204988.61976708993</v>
      </c>
      <c r="H109" s="35"/>
      <c r="I109" s="44">
        <f t="shared" si="2"/>
        <v>18750.119836607082</v>
      </c>
      <c r="J109" s="44">
        <f t="shared" si="7"/>
        <v>251252.11711339181</v>
      </c>
      <c r="K109" s="44">
        <f t="shared" si="8"/>
        <v>331252.11711339181</v>
      </c>
      <c r="L109" s="35"/>
      <c r="M109" s="45">
        <f t="shared" si="3"/>
        <v>12401.085620270327</v>
      </c>
      <c r="N109" s="45">
        <f t="shared" si="4"/>
        <v>180422.79802567684</v>
      </c>
      <c r="O109" s="45">
        <f t="shared" si="9"/>
        <v>260422.79802567684</v>
      </c>
    </row>
    <row r="110" spans="1:15" s="7" customFormat="1" ht="18" customHeight="1" x14ac:dyDescent="0.25">
      <c r="A110" s="51">
        <f t="shared" si="0"/>
        <v>32</v>
      </c>
      <c r="B110" s="52">
        <f t="shared" si="5"/>
        <v>0</v>
      </c>
      <c r="C110" s="52">
        <f t="shared" si="10"/>
        <v>80000</v>
      </c>
      <c r="D110" s="34"/>
      <c r="E110" s="43">
        <f t="shared" si="1"/>
        <v>8199.544790683598</v>
      </c>
      <c r="F110" s="43">
        <f t="shared" si="6"/>
        <v>133188.16455777353</v>
      </c>
      <c r="G110" s="43">
        <f t="shared" si="11"/>
        <v>213188.16455777353</v>
      </c>
      <c r="H110" s="35"/>
      <c r="I110" s="44">
        <f t="shared" si="2"/>
        <v>19875.127026803508</v>
      </c>
      <c r="J110" s="44">
        <f t="shared" si="7"/>
        <v>271127.24414019531</v>
      </c>
      <c r="K110" s="44">
        <f t="shared" si="8"/>
        <v>351127.24414019531</v>
      </c>
      <c r="L110" s="35"/>
      <c r="M110" s="45">
        <f t="shared" si="3"/>
        <v>13021.139901283843</v>
      </c>
      <c r="N110" s="45">
        <f t="shared" si="4"/>
        <v>193443.93792696067</v>
      </c>
      <c r="O110" s="45">
        <f t="shared" si="9"/>
        <v>273443.9379269607</v>
      </c>
    </row>
    <row r="111" spans="1:15" s="7" customFormat="1" ht="18" customHeight="1" x14ac:dyDescent="0.25">
      <c r="A111" s="51">
        <f t="shared" ref="A111:A145" si="12">IF(ISBLANK($E$6),NA(),IF(A110&lt;$F$24,A110+1,NA()))</f>
        <v>33</v>
      </c>
      <c r="B111" s="52">
        <f t="shared" si="5"/>
        <v>0</v>
      </c>
      <c r="C111" s="52">
        <f t="shared" si="10"/>
        <v>80000</v>
      </c>
      <c r="D111" s="34"/>
      <c r="E111" s="43">
        <f t="shared" ref="E111:E145" si="13">IF(ISERROR(A111),NA(),G110*$E$16)</f>
        <v>8527.5265823109421</v>
      </c>
      <c r="F111" s="43">
        <f t="shared" si="6"/>
        <v>141715.69114008447</v>
      </c>
      <c r="G111" s="43">
        <f t="shared" si="11"/>
        <v>221715.69114008447</v>
      </c>
      <c r="H111" s="35"/>
      <c r="I111" s="44">
        <f t="shared" ref="I111:I145" si="14">IF(ISERROR(A111),NA(),K110*$E$17)</f>
        <v>21067.634648411717</v>
      </c>
      <c r="J111" s="44">
        <f t="shared" si="7"/>
        <v>292194.87878860702</v>
      </c>
      <c r="K111" s="44">
        <f t="shared" si="8"/>
        <v>372194.87878860702</v>
      </c>
      <c r="L111" s="35"/>
      <c r="M111" s="45">
        <f t="shared" ref="M111:M145" si="15">IF(ISERROR(A111),NA(),O110*$E$18)</f>
        <v>13672.196896348036</v>
      </c>
      <c r="N111" s="45">
        <f t="shared" ref="N111:N142" si="16">IF(ISERROR($A$79),NA(),M111+N110)</f>
        <v>207116.1348233087</v>
      </c>
      <c r="O111" s="45">
        <f t="shared" si="9"/>
        <v>287116.13482330873</v>
      </c>
    </row>
    <row r="112" spans="1:15" s="7" customFormat="1" ht="18" customHeight="1" x14ac:dyDescent="0.25">
      <c r="A112" s="51">
        <f t="shared" si="12"/>
        <v>34</v>
      </c>
      <c r="B112" s="52">
        <f t="shared" si="5"/>
        <v>0</v>
      </c>
      <c r="C112" s="52">
        <f t="shared" si="10"/>
        <v>80000</v>
      </c>
      <c r="D112" s="34"/>
      <c r="E112" s="43">
        <f t="shared" si="13"/>
        <v>8868.6276456033793</v>
      </c>
      <c r="F112" s="43">
        <f t="shared" si="6"/>
        <v>150584.31878568785</v>
      </c>
      <c r="G112" s="43">
        <f t="shared" si="11"/>
        <v>230584.31878568785</v>
      </c>
      <c r="H112" s="35"/>
      <c r="I112" s="44">
        <f t="shared" si="14"/>
        <v>22331.692727316422</v>
      </c>
      <c r="J112" s="44">
        <f t="shared" si="7"/>
        <v>314526.57151592342</v>
      </c>
      <c r="K112" s="44">
        <f t="shared" si="8"/>
        <v>394526.57151592342</v>
      </c>
      <c r="L112" s="35"/>
      <c r="M112" s="45">
        <f t="shared" si="15"/>
        <v>14355.806741165437</v>
      </c>
      <c r="N112" s="45">
        <f t="shared" si="16"/>
        <v>221471.94156447414</v>
      </c>
      <c r="O112" s="45">
        <f t="shared" si="9"/>
        <v>301471.9415644742</v>
      </c>
    </row>
    <row r="113" spans="1:15" s="7" customFormat="1" ht="18" customHeight="1" x14ac:dyDescent="0.25">
      <c r="A113" s="51">
        <f t="shared" si="12"/>
        <v>35</v>
      </c>
      <c r="B113" s="52">
        <f t="shared" si="5"/>
        <v>0</v>
      </c>
      <c r="C113" s="52">
        <f t="shared" si="10"/>
        <v>80000</v>
      </c>
      <c r="D113" s="34"/>
      <c r="E113" s="43">
        <f t="shared" si="13"/>
        <v>9223.3727514275142</v>
      </c>
      <c r="F113" s="43">
        <f t="shared" si="6"/>
        <v>159807.69153711537</v>
      </c>
      <c r="G113" s="43">
        <f t="shared" si="11"/>
        <v>239807.69153711537</v>
      </c>
      <c r="H113" s="35"/>
      <c r="I113" s="44">
        <f t="shared" si="14"/>
        <v>23671.594290955403</v>
      </c>
      <c r="J113" s="44">
        <f t="shared" si="7"/>
        <v>338198.16580687882</v>
      </c>
      <c r="K113" s="44">
        <f t="shared" si="8"/>
        <v>418198.16580687882</v>
      </c>
      <c r="L113" s="35"/>
      <c r="M113" s="45">
        <f t="shared" si="15"/>
        <v>15073.597078223711</v>
      </c>
      <c r="N113" s="45">
        <f t="shared" si="16"/>
        <v>236545.53864269785</v>
      </c>
      <c r="O113" s="45">
        <f t="shared" si="9"/>
        <v>316545.53864269791</v>
      </c>
    </row>
    <row r="114" spans="1:15" s="7" customFormat="1" ht="18" customHeight="1" x14ac:dyDescent="0.25">
      <c r="A114" s="51" t="e">
        <f t="shared" si="12"/>
        <v>#N/A</v>
      </c>
      <c r="B114" s="52" t="e">
        <f t="shared" si="5"/>
        <v>#N/A</v>
      </c>
      <c r="C114" s="52" t="e">
        <f t="shared" si="10"/>
        <v>#N/A</v>
      </c>
      <c r="D114" s="34"/>
      <c r="E114" s="43" t="e">
        <f t="shared" si="13"/>
        <v>#N/A</v>
      </c>
      <c r="F114" s="43" t="e">
        <f t="shared" si="6"/>
        <v>#N/A</v>
      </c>
      <c r="G114" s="43" t="e">
        <f t="shared" si="11"/>
        <v>#N/A</v>
      </c>
      <c r="H114" s="35"/>
      <c r="I114" s="44" t="e">
        <f t="shared" si="14"/>
        <v>#N/A</v>
      </c>
      <c r="J114" s="44" t="e">
        <f t="shared" si="7"/>
        <v>#N/A</v>
      </c>
      <c r="K114" s="44" t="e">
        <f t="shared" si="8"/>
        <v>#N/A</v>
      </c>
      <c r="L114" s="35"/>
      <c r="M114" s="45" t="e">
        <f t="shared" si="15"/>
        <v>#N/A</v>
      </c>
      <c r="N114" s="45" t="e">
        <f t="shared" si="16"/>
        <v>#N/A</v>
      </c>
      <c r="O114" s="45" t="e">
        <f t="shared" si="9"/>
        <v>#N/A</v>
      </c>
    </row>
    <row r="115" spans="1:15" s="7" customFormat="1" ht="18" customHeight="1" x14ac:dyDescent="0.25">
      <c r="A115" s="51" t="e">
        <f t="shared" si="12"/>
        <v>#N/A</v>
      </c>
      <c r="B115" s="52" t="e">
        <f t="shared" si="5"/>
        <v>#N/A</v>
      </c>
      <c r="C115" s="52" t="e">
        <f t="shared" si="10"/>
        <v>#N/A</v>
      </c>
      <c r="D115" s="34"/>
      <c r="E115" s="43" t="e">
        <f t="shared" si="13"/>
        <v>#N/A</v>
      </c>
      <c r="F115" s="43" t="e">
        <f t="shared" si="6"/>
        <v>#N/A</v>
      </c>
      <c r="G115" s="43" t="e">
        <f t="shared" si="11"/>
        <v>#N/A</v>
      </c>
      <c r="H115" s="35"/>
      <c r="I115" s="44" t="e">
        <f t="shared" si="14"/>
        <v>#N/A</v>
      </c>
      <c r="J115" s="44" t="e">
        <f t="shared" si="7"/>
        <v>#N/A</v>
      </c>
      <c r="K115" s="44" t="e">
        <f t="shared" si="8"/>
        <v>#N/A</v>
      </c>
      <c r="L115" s="35"/>
      <c r="M115" s="45" t="e">
        <f t="shared" si="15"/>
        <v>#N/A</v>
      </c>
      <c r="N115" s="45" t="e">
        <f t="shared" si="16"/>
        <v>#N/A</v>
      </c>
      <c r="O115" s="45" t="e">
        <f t="shared" si="9"/>
        <v>#N/A</v>
      </c>
    </row>
    <row r="116" spans="1:15" s="7" customFormat="1" ht="18" customHeight="1" x14ac:dyDescent="0.25">
      <c r="A116" s="51" t="e">
        <f t="shared" si="12"/>
        <v>#N/A</v>
      </c>
      <c r="B116" s="52" t="e">
        <f t="shared" si="5"/>
        <v>#N/A</v>
      </c>
      <c r="C116" s="52" t="e">
        <f t="shared" si="10"/>
        <v>#N/A</v>
      </c>
      <c r="D116" s="34"/>
      <c r="E116" s="43" t="e">
        <f t="shared" si="13"/>
        <v>#N/A</v>
      </c>
      <c r="F116" s="43" t="e">
        <f t="shared" si="6"/>
        <v>#N/A</v>
      </c>
      <c r="G116" s="43" t="e">
        <f t="shared" si="11"/>
        <v>#N/A</v>
      </c>
      <c r="H116" s="35"/>
      <c r="I116" s="44" t="e">
        <f t="shared" si="14"/>
        <v>#N/A</v>
      </c>
      <c r="J116" s="44" t="e">
        <f t="shared" si="7"/>
        <v>#N/A</v>
      </c>
      <c r="K116" s="44" t="e">
        <f t="shared" si="8"/>
        <v>#N/A</v>
      </c>
      <c r="L116" s="35"/>
      <c r="M116" s="45" t="e">
        <f t="shared" si="15"/>
        <v>#N/A</v>
      </c>
      <c r="N116" s="45" t="e">
        <f t="shared" si="16"/>
        <v>#N/A</v>
      </c>
      <c r="O116" s="45" t="e">
        <f t="shared" si="9"/>
        <v>#N/A</v>
      </c>
    </row>
    <row r="117" spans="1:15" s="7" customFormat="1" ht="18" customHeight="1" x14ac:dyDescent="0.25">
      <c r="A117" s="51" t="e">
        <f t="shared" si="12"/>
        <v>#N/A</v>
      </c>
      <c r="B117" s="52" t="e">
        <f t="shared" si="5"/>
        <v>#N/A</v>
      </c>
      <c r="C117" s="52" t="e">
        <f t="shared" si="10"/>
        <v>#N/A</v>
      </c>
      <c r="D117" s="34"/>
      <c r="E117" s="43" t="e">
        <f t="shared" si="13"/>
        <v>#N/A</v>
      </c>
      <c r="F117" s="43" t="e">
        <f t="shared" si="6"/>
        <v>#N/A</v>
      </c>
      <c r="G117" s="43" t="e">
        <f t="shared" si="11"/>
        <v>#N/A</v>
      </c>
      <c r="H117" s="35"/>
      <c r="I117" s="44" t="e">
        <f t="shared" si="14"/>
        <v>#N/A</v>
      </c>
      <c r="J117" s="44" t="e">
        <f t="shared" si="7"/>
        <v>#N/A</v>
      </c>
      <c r="K117" s="44" t="e">
        <f t="shared" si="8"/>
        <v>#N/A</v>
      </c>
      <c r="L117" s="35"/>
      <c r="M117" s="45" t="e">
        <f t="shared" si="15"/>
        <v>#N/A</v>
      </c>
      <c r="N117" s="45" t="e">
        <f t="shared" si="16"/>
        <v>#N/A</v>
      </c>
      <c r="O117" s="45" t="e">
        <f t="shared" si="9"/>
        <v>#N/A</v>
      </c>
    </row>
    <row r="118" spans="1:15" s="7" customFormat="1" ht="18" customHeight="1" x14ac:dyDescent="0.25">
      <c r="A118" s="51" t="e">
        <f t="shared" si="12"/>
        <v>#N/A</v>
      </c>
      <c r="B118" s="52" t="e">
        <f t="shared" si="5"/>
        <v>#N/A</v>
      </c>
      <c r="C118" s="52" t="e">
        <f t="shared" si="10"/>
        <v>#N/A</v>
      </c>
      <c r="D118" s="34"/>
      <c r="E118" s="43" t="e">
        <f t="shared" si="13"/>
        <v>#N/A</v>
      </c>
      <c r="F118" s="43" t="e">
        <f t="shared" si="6"/>
        <v>#N/A</v>
      </c>
      <c r="G118" s="43" t="e">
        <f t="shared" si="11"/>
        <v>#N/A</v>
      </c>
      <c r="H118" s="35"/>
      <c r="I118" s="44" t="e">
        <f t="shared" si="14"/>
        <v>#N/A</v>
      </c>
      <c r="J118" s="44" t="e">
        <f t="shared" si="7"/>
        <v>#N/A</v>
      </c>
      <c r="K118" s="44" t="e">
        <f t="shared" si="8"/>
        <v>#N/A</v>
      </c>
      <c r="L118" s="35"/>
      <c r="M118" s="45" t="e">
        <f t="shared" si="15"/>
        <v>#N/A</v>
      </c>
      <c r="N118" s="45" t="e">
        <f t="shared" si="16"/>
        <v>#N/A</v>
      </c>
      <c r="O118" s="45" t="e">
        <f t="shared" si="9"/>
        <v>#N/A</v>
      </c>
    </row>
    <row r="119" spans="1:15" s="7" customFormat="1" ht="18" customHeight="1" x14ac:dyDescent="0.25">
      <c r="A119" s="51" t="e">
        <f t="shared" si="12"/>
        <v>#N/A</v>
      </c>
      <c r="B119" s="52" t="e">
        <f t="shared" si="5"/>
        <v>#N/A</v>
      </c>
      <c r="C119" s="52" t="e">
        <f t="shared" si="10"/>
        <v>#N/A</v>
      </c>
      <c r="D119" s="34"/>
      <c r="E119" s="43" t="e">
        <f t="shared" si="13"/>
        <v>#N/A</v>
      </c>
      <c r="F119" s="43" t="e">
        <f t="shared" si="6"/>
        <v>#N/A</v>
      </c>
      <c r="G119" s="43" t="e">
        <f t="shared" si="11"/>
        <v>#N/A</v>
      </c>
      <c r="H119" s="35"/>
      <c r="I119" s="44" t="e">
        <f t="shared" si="14"/>
        <v>#N/A</v>
      </c>
      <c r="J119" s="44" t="e">
        <f t="shared" si="7"/>
        <v>#N/A</v>
      </c>
      <c r="K119" s="44" t="e">
        <f t="shared" si="8"/>
        <v>#N/A</v>
      </c>
      <c r="L119" s="35"/>
      <c r="M119" s="45" t="e">
        <f t="shared" si="15"/>
        <v>#N/A</v>
      </c>
      <c r="N119" s="45" t="e">
        <f t="shared" si="16"/>
        <v>#N/A</v>
      </c>
      <c r="O119" s="45" t="e">
        <f t="shared" si="9"/>
        <v>#N/A</v>
      </c>
    </row>
    <row r="120" spans="1:15" s="7" customFormat="1" ht="18" customHeight="1" x14ac:dyDescent="0.25">
      <c r="A120" s="51" t="e">
        <f t="shared" si="12"/>
        <v>#N/A</v>
      </c>
      <c r="B120" s="52" t="e">
        <f t="shared" si="5"/>
        <v>#N/A</v>
      </c>
      <c r="C120" s="52" t="e">
        <f t="shared" si="10"/>
        <v>#N/A</v>
      </c>
      <c r="D120" s="34"/>
      <c r="E120" s="43" t="e">
        <f t="shared" si="13"/>
        <v>#N/A</v>
      </c>
      <c r="F120" s="43" t="e">
        <f t="shared" si="6"/>
        <v>#N/A</v>
      </c>
      <c r="G120" s="43" t="e">
        <f t="shared" si="11"/>
        <v>#N/A</v>
      </c>
      <c r="H120" s="35"/>
      <c r="I120" s="44" t="e">
        <f t="shared" si="14"/>
        <v>#N/A</v>
      </c>
      <c r="J120" s="44" t="e">
        <f t="shared" si="7"/>
        <v>#N/A</v>
      </c>
      <c r="K120" s="44" t="e">
        <f t="shared" si="8"/>
        <v>#N/A</v>
      </c>
      <c r="L120" s="35"/>
      <c r="M120" s="45" t="e">
        <f t="shared" si="15"/>
        <v>#N/A</v>
      </c>
      <c r="N120" s="45" t="e">
        <f t="shared" si="16"/>
        <v>#N/A</v>
      </c>
      <c r="O120" s="45" t="e">
        <f t="shared" si="9"/>
        <v>#N/A</v>
      </c>
    </row>
    <row r="121" spans="1:15" s="7" customFormat="1" ht="18" customHeight="1" x14ac:dyDescent="0.25">
      <c r="A121" s="51" t="e">
        <f t="shared" si="12"/>
        <v>#N/A</v>
      </c>
      <c r="B121" s="52" t="e">
        <f t="shared" si="5"/>
        <v>#N/A</v>
      </c>
      <c r="C121" s="52" t="e">
        <f t="shared" si="10"/>
        <v>#N/A</v>
      </c>
      <c r="D121" s="34"/>
      <c r="E121" s="43" t="e">
        <f t="shared" si="13"/>
        <v>#N/A</v>
      </c>
      <c r="F121" s="43" t="e">
        <f t="shared" si="6"/>
        <v>#N/A</v>
      </c>
      <c r="G121" s="43" t="e">
        <f t="shared" si="11"/>
        <v>#N/A</v>
      </c>
      <c r="H121" s="35"/>
      <c r="I121" s="44" t="e">
        <f t="shared" si="14"/>
        <v>#N/A</v>
      </c>
      <c r="J121" s="44" t="e">
        <f t="shared" si="7"/>
        <v>#N/A</v>
      </c>
      <c r="K121" s="44" t="e">
        <f t="shared" si="8"/>
        <v>#N/A</v>
      </c>
      <c r="L121" s="35"/>
      <c r="M121" s="45" t="e">
        <f t="shared" si="15"/>
        <v>#N/A</v>
      </c>
      <c r="N121" s="45" t="e">
        <f t="shared" si="16"/>
        <v>#N/A</v>
      </c>
      <c r="O121" s="45" t="e">
        <f t="shared" si="9"/>
        <v>#N/A</v>
      </c>
    </row>
    <row r="122" spans="1:15" s="7" customFormat="1" ht="18" customHeight="1" x14ac:dyDescent="0.25">
      <c r="A122" s="51" t="e">
        <f t="shared" si="12"/>
        <v>#N/A</v>
      </c>
      <c r="B122" s="52" t="e">
        <f t="shared" si="5"/>
        <v>#N/A</v>
      </c>
      <c r="C122" s="52" t="e">
        <f t="shared" si="10"/>
        <v>#N/A</v>
      </c>
      <c r="D122" s="34"/>
      <c r="E122" s="43" t="e">
        <f t="shared" si="13"/>
        <v>#N/A</v>
      </c>
      <c r="F122" s="43" t="e">
        <f t="shared" si="6"/>
        <v>#N/A</v>
      </c>
      <c r="G122" s="43" t="e">
        <f t="shared" si="11"/>
        <v>#N/A</v>
      </c>
      <c r="H122" s="35"/>
      <c r="I122" s="44" t="e">
        <f t="shared" si="14"/>
        <v>#N/A</v>
      </c>
      <c r="J122" s="44" t="e">
        <f t="shared" si="7"/>
        <v>#N/A</v>
      </c>
      <c r="K122" s="44" t="e">
        <f t="shared" si="8"/>
        <v>#N/A</v>
      </c>
      <c r="L122" s="35"/>
      <c r="M122" s="45" t="e">
        <f t="shared" si="15"/>
        <v>#N/A</v>
      </c>
      <c r="N122" s="45" t="e">
        <f t="shared" si="16"/>
        <v>#N/A</v>
      </c>
      <c r="O122" s="45" t="e">
        <f t="shared" si="9"/>
        <v>#N/A</v>
      </c>
    </row>
    <row r="123" spans="1:15" s="7" customFormat="1" ht="18" customHeight="1" x14ac:dyDescent="0.25">
      <c r="A123" s="51" t="e">
        <f t="shared" si="12"/>
        <v>#N/A</v>
      </c>
      <c r="B123" s="52" t="e">
        <f t="shared" si="5"/>
        <v>#N/A</v>
      </c>
      <c r="C123" s="52" t="e">
        <f t="shared" si="10"/>
        <v>#N/A</v>
      </c>
      <c r="D123" s="34"/>
      <c r="E123" s="43" t="e">
        <f t="shared" si="13"/>
        <v>#N/A</v>
      </c>
      <c r="F123" s="43" t="e">
        <f t="shared" si="6"/>
        <v>#N/A</v>
      </c>
      <c r="G123" s="43" t="e">
        <f t="shared" si="11"/>
        <v>#N/A</v>
      </c>
      <c r="H123" s="35"/>
      <c r="I123" s="44" t="e">
        <f t="shared" si="14"/>
        <v>#N/A</v>
      </c>
      <c r="J123" s="44" t="e">
        <f t="shared" si="7"/>
        <v>#N/A</v>
      </c>
      <c r="K123" s="44" t="e">
        <f t="shared" si="8"/>
        <v>#N/A</v>
      </c>
      <c r="L123" s="35"/>
      <c r="M123" s="45" t="e">
        <f t="shared" si="15"/>
        <v>#N/A</v>
      </c>
      <c r="N123" s="45" t="e">
        <f t="shared" si="16"/>
        <v>#N/A</v>
      </c>
      <c r="O123" s="45" t="e">
        <f t="shared" si="9"/>
        <v>#N/A</v>
      </c>
    </row>
    <row r="124" spans="1:15" s="7" customFormat="1" ht="18" customHeight="1" x14ac:dyDescent="0.25">
      <c r="A124" s="51" t="e">
        <f t="shared" si="12"/>
        <v>#N/A</v>
      </c>
      <c r="B124" s="52" t="e">
        <f t="shared" si="5"/>
        <v>#N/A</v>
      </c>
      <c r="C124" s="52" t="e">
        <f t="shared" si="10"/>
        <v>#N/A</v>
      </c>
      <c r="D124" s="34"/>
      <c r="E124" s="43" t="e">
        <f t="shared" si="13"/>
        <v>#N/A</v>
      </c>
      <c r="F124" s="43" t="e">
        <f t="shared" si="6"/>
        <v>#N/A</v>
      </c>
      <c r="G124" s="43" t="e">
        <f t="shared" si="11"/>
        <v>#N/A</v>
      </c>
      <c r="H124" s="35"/>
      <c r="I124" s="44" t="e">
        <f t="shared" si="14"/>
        <v>#N/A</v>
      </c>
      <c r="J124" s="44" t="e">
        <f t="shared" si="7"/>
        <v>#N/A</v>
      </c>
      <c r="K124" s="44" t="e">
        <f t="shared" si="8"/>
        <v>#N/A</v>
      </c>
      <c r="L124" s="35"/>
      <c r="M124" s="45" t="e">
        <f t="shared" si="15"/>
        <v>#N/A</v>
      </c>
      <c r="N124" s="45" t="e">
        <f t="shared" si="16"/>
        <v>#N/A</v>
      </c>
      <c r="O124" s="45" t="e">
        <f t="shared" si="9"/>
        <v>#N/A</v>
      </c>
    </row>
    <row r="125" spans="1:15" s="7" customFormat="1" ht="18" customHeight="1" x14ac:dyDescent="0.25">
      <c r="A125" s="51" t="e">
        <f t="shared" si="12"/>
        <v>#N/A</v>
      </c>
      <c r="B125" s="52" t="e">
        <f t="shared" si="5"/>
        <v>#N/A</v>
      </c>
      <c r="C125" s="52" t="e">
        <f t="shared" si="10"/>
        <v>#N/A</v>
      </c>
      <c r="D125" s="34"/>
      <c r="E125" s="43" t="e">
        <f t="shared" si="13"/>
        <v>#N/A</v>
      </c>
      <c r="F125" s="43" t="e">
        <f t="shared" si="6"/>
        <v>#N/A</v>
      </c>
      <c r="G125" s="43" t="e">
        <f t="shared" si="11"/>
        <v>#N/A</v>
      </c>
      <c r="H125" s="35"/>
      <c r="I125" s="44" t="e">
        <f t="shared" si="14"/>
        <v>#N/A</v>
      </c>
      <c r="J125" s="44" t="e">
        <f t="shared" si="7"/>
        <v>#N/A</v>
      </c>
      <c r="K125" s="44" t="e">
        <f t="shared" si="8"/>
        <v>#N/A</v>
      </c>
      <c r="L125" s="35"/>
      <c r="M125" s="45" t="e">
        <f t="shared" si="15"/>
        <v>#N/A</v>
      </c>
      <c r="N125" s="45" t="e">
        <f t="shared" si="16"/>
        <v>#N/A</v>
      </c>
      <c r="O125" s="45" t="e">
        <f t="shared" si="9"/>
        <v>#N/A</v>
      </c>
    </row>
    <row r="126" spans="1:15" s="7" customFormat="1" ht="18" customHeight="1" x14ac:dyDescent="0.25">
      <c r="A126" s="51" t="e">
        <f t="shared" si="12"/>
        <v>#N/A</v>
      </c>
      <c r="B126" s="52" t="e">
        <f t="shared" si="5"/>
        <v>#N/A</v>
      </c>
      <c r="C126" s="52" t="e">
        <f t="shared" si="10"/>
        <v>#N/A</v>
      </c>
      <c r="D126" s="34"/>
      <c r="E126" s="43" t="e">
        <f t="shared" si="13"/>
        <v>#N/A</v>
      </c>
      <c r="F126" s="43" t="e">
        <f t="shared" si="6"/>
        <v>#N/A</v>
      </c>
      <c r="G126" s="43" t="e">
        <f t="shared" si="11"/>
        <v>#N/A</v>
      </c>
      <c r="H126" s="35"/>
      <c r="I126" s="44" t="e">
        <f t="shared" si="14"/>
        <v>#N/A</v>
      </c>
      <c r="J126" s="44" t="e">
        <f t="shared" si="7"/>
        <v>#N/A</v>
      </c>
      <c r="K126" s="44" t="e">
        <f t="shared" si="8"/>
        <v>#N/A</v>
      </c>
      <c r="L126" s="35"/>
      <c r="M126" s="45" t="e">
        <f t="shared" si="15"/>
        <v>#N/A</v>
      </c>
      <c r="N126" s="45" t="e">
        <f t="shared" si="16"/>
        <v>#N/A</v>
      </c>
      <c r="O126" s="45" t="e">
        <f t="shared" si="9"/>
        <v>#N/A</v>
      </c>
    </row>
    <row r="127" spans="1:15" s="7" customFormat="1" ht="18" customHeight="1" x14ac:dyDescent="0.25">
      <c r="A127" s="51" t="e">
        <f t="shared" si="12"/>
        <v>#N/A</v>
      </c>
      <c r="B127" s="52" t="e">
        <f t="shared" si="5"/>
        <v>#N/A</v>
      </c>
      <c r="C127" s="52" t="e">
        <f t="shared" si="10"/>
        <v>#N/A</v>
      </c>
      <c r="D127" s="34"/>
      <c r="E127" s="43" t="e">
        <f t="shared" si="13"/>
        <v>#N/A</v>
      </c>
      <c r="F127" s="43" t="e">
        <f t="shared" si="6"/>
        <v>#N/A</v>
      </c>
      <c r="G127" s="43" t="e">
        <f t="shared" si="11"/>
        <v>#N/A</v>
      </c>
      <c r="H127" s="35"/>
      <c r="I127" s="44" t="e">
        <f t="shared" si="14"/>
        <v>#N/A</v>
      </c>
      <c r="J127" s="44" t="e">
        <f t="shared" si="7"/>
        <v>#N/A</v>
      </c>
      <c r="K127" s="44" t="e">
        <f t="shared" si="8"/>
        <v>#N/A</v>
      </c>
      <c r="L127" s="35"/>
      <c r="M127" s="45" t="e">
        <f t="shared" si="15"/>
        <v>#N/A</v>
      </c>
      <c r="N127" s="45" t="e">
        <f t="shared" si="16"/>
        <v>#N/A</v>
      </c>
      <c r="O127" s="45" t="e">
        <f t="shared" si="9"/>
        <v>#N/A</v>
      </c>
    </row>
    <row r="128" spans="1:15" s="7" customFormat="1" ht="18" customHeight="1" x14ac:dyDescent="0.25">
      <c r="A128" s="51" t="e">
        <f t="shared" si="12"/>
        <v>#N/A</v>
      </c>
      <c r="B128" s="52" t="e">
        <f t="shared" si="5"/>
        <v>#N/A</v>
      </c>
      <c r="C128" s="52" t="e">
        <f t="shared" si="10"/>
        <v>#N/A</v>
      </c>
      <c r="D128" s="34"/>
      <c r="E128" s="43" t="e">
        <f t="shared" si="13"/>
        <v>#N/A</v>
      </c>
      <c r="F128" s="43" t="e">
        <f t="shared" si="6"/>
        <v>#N/A</v>
      </c>
      <c r="G128" s="43" t="e">
        <f t="shared" si="11"/>
        <v>#N/A</v>
      </c>
      <c r="H128" s="35"/>
      <c r="I128" s="44" t="e">
        <f t="shared" si="14"/>
        <v>#N/A</v>
      </c>
      <c r="J128" s="44" t="e">
        <f t="shared" si="7"/>
        <v>#N/A</v>
      </c>
      <c r="K128" s="44" t="e">
        <f t="shared" si="8"/>
        <v>#N/A</v>
      </c>
      <c r="L128" s="35"/>
      <c r="M128" s="45" t="e">
        <f t="shared" si="15"/>
        <v>#N/A</v>
      </c>
      <c r="N128" s="45" t="e">
        <f t="shared" si="16"/>
        <v>#N/A</v>
      </c>
      <c r="O128" s="45" t="e">
        <f t="shared" si="9"/>
        <v>#N/A</v>
      </c>
    </row>
    <row r="129" spans="1:15" s="7" customFormat="1" ht="18" customHeight="1" x14ac:dyDescent="0.25">
      <c r="A129" s="51" t="e">
        <f t="shared" si="12"/>
        <v>#N/A</v>
      </c>
      <c r="B129" s="52" t="e">
        <f t="shared" si="5"/>
        <v>#N/A</v>
      </c>
      <c r="C129" s="52" t="e">
        <f t="shared" si="10"/>
        <v>#N/A</v>
      </c>
      <c r="D129" s="34"/>
      <c r="E129" s="43" t="e">
        <f t="shared" si="13"/>
        <v>#N/A</v>
      </c>
      <c r="F129" s="43" t="e">
        <f t="shared" si="6"/>
        <v>#N/A</v>
      </c>
      <c r="G129" s="43" t="e">
        <f t="shared" si="11"/>
        <v>#N/A</v>
      </c>
      <c r="H129" s="35"/>
      <c r="I129" s="44" t="e">
        <f t="shared" si="14"/>
        <v>#N/A</v>
      </c>
      <c r="J129" s="44" t="e">
        <f t="shared" si="7"/>
        <v>#N/A</v>
      </c>
      <c r="K129" s="44" t="e">
        <f t="shared" si="8"/>
        <v>#N/A</v>
      </c>
      <c r="L129" s="35"/>
      <c r="M129" s="45" t="e">
        <f t="shared" si="15"/>
        <v>#N/A</v>
      </c>
      <c r="N129" s="45" t="e">
        <f t="shared" si="16"/>
        <v>#N/A</v>
      </c>
      <c r="O129" s="45" t="e">
        <f t="shared" si="9"/>
        <v>#N/A</v>
      </c>
    </row>
    <row r="130" spans="1:15" s="7" customFormat="1" ht="18" customHeight="1" x14ac:dyDescent="0.25">
      <c r="A130" s="51" t="e">
        <f t="shared" si="12"/>
        <v>#N/A</v>
      </c>
      <c r="B130" s="52" t="e">
        <f t="shared" si="5"/>
        <v>#N/A</v>
      </c>
      <c r="C130" s="52" t="e">
        <f t="shared" si="10"/>
        <v>#N/A</v>
      </c>
      <c r="D130" s="34"/>
      <c r="E130" s="43" t="e">
        <f t="shared" si="13"/>
        <v>#N/A</v>
      </c>
      <c r="F130" s="43" t="e">
        <f t="shared" si="6"/>
        <v>#N/A</v>
      </c>
      <c r="G130" s="43" t="e">
        <f t="shared" si="11"/>
        <v>#N/A</v>
      </c>
      <c r="H130" s="35"/>
      <c r="I130" s="44" t="e">
        <f t="shared" si="14"/>
        <v>#N/A</v>
      </c>
      <c r="J130" s="44" t="e">
        <f t="shared" si="7"/>
        <v>#N/A</v>
      </c>
      <c r="K130" s="44" t="e">
        <f t="shared" si="8"/>
        <v>#N/A</v>
      </c>
      <c r="L130" s="35"/>
      <c r="M130" s="45" t="e">
        <f t="shared" si="15"/>
        <v>#N/A</v>
      </c>
      <c r="N130" s="45" t="e">
        <f t="shared" si="16"/>
        <v>#N/A</v>
      </c>
      <c r="O130" s="45" t="e">
        <f t="shared" si="9"/>
        <v>#N/A</v>
      </c>
    </row>
    <row r="131" spans="1:15" s="7" customFormat="1" ht="18" customHeight="1" x14ac:dyDescent="0.25">
      <c r="A131" s="51" t="e">
        <f t="shared" si="12"/>
        <v>#N/A</v>
      </c>
      <c r="B131" s="52" t="e">
        <f t="shared" si="5"/>
        <v>#N/A</v>
      </c>
      <c r="C131" s="52" t="e">
        <f t="shared" si="10"/>
        <v>#N/A</v>
      </c>
      <c r="D131" s="34"/>
      <c r="E131" s="43" t="e">
        <f t="shared" si="13"/>
        <v>#N/A</v>
      </c>
      <c r="F131" s="43" t="e">
        <f t="shared" si="6"/>
        <v>#N/A</v>
      </c>
      <c r="G131" s="43" t="e">
        <f t="shared" si="11"/>
        <v>#N/A</v>
      </c>
      <c r="H131" s="35"/>
      <c r="I131" s="44" t="e">
        <f t="shared" si="14"/>
        <v>#N/A</v>
      </c>
      <c r="J131" s="44" t="e">
        <f t="shared" si="7"/>
        <v>#N/A</v>
      </c>
      <c r="K131" s="44" t="e">
        <f t="shared" si="8"/>
        <v>#N/A</v>
      </c>
      <c r="L131" s="35"/>
      <c r="M131" s="45" t="e">
        <f t="shared" si="15"/>
        <v>#N/A</v>
      </c>
      <c r="N131" s="45" t="e">
        <f t="shared" si="16"/>
        <v>#N/A</v>
      </c>
      <c r="O131" s="45" t="e">
        <f t="shared" si="9"/>
        <v>#N/A</v>
      </c>
    </row>
    <row r="132" spans="1:15" s="7" customFormat="1" ht="18" customHeight="1" x14ac:dyDescent="0.25">
      <c r="A132" s="51" t="e">
        <f t="shared" si="12"/>
        <v>#N/A</v>
      </c>
      <c r="B132" s="52" t="e">
        <f t="shared" si="5"/>
        <v>#N/A</v>
      </c>
      <c r="C132" s="52" t="e">
        <f t="shared" si="10"/>
        <v>#N/A</v>
      </c>
      <c r="D132" s="34"/>
      <c r="E132" s="43" t="e">
        <f t="shared" si="13"/>
        <v>#N/A</v>
      </c>
      <c r="F132" s="43" t="e">
        <f t="shared" si="6"/>
        <v>#N/A</v>
      </c>
      <c r="G132" s="43" t="e">
        <f t="shared" si="11"/>
        <v>#N/A</v>
      </c>
      <c r="H132" s="35"/>
      <c r="I132" s="44" t="e">
        <f t="shared" si="14"/>
        <v>#N/A</v>
      </c>
      <c r="J132" s="44" t="e">
        <f t="shared" si="7"/>
        <v>#N/A</v>
      </c>
      <c r="K132" s="44" t="e">
        <f t="shared" si="8"/>
        <v>#N/A</v>
      </c>
      <c r="L132" s="35"/>
      <c r="M132" s="45" t="e">
        <f t="shared" si="15"/>
        <v>#N/A</v>
      </c>
      <c r="N132" s="45" t="e">
        <f t="shared" si="16"/>
        <v>#N/A</v>
      </c>
      <c r="O132" s="45" t="e">
        <f t="shared" si="9"/>
        <v>#N/A</v>
      </c>
    </row>
    <row r="133" spans="1:15" s="7" customFormat="1" ht="18" customHeight="1" x14ac:dyDescent="0.25">
      <c r="A133" s="51" t="e">
        <f t="shared" si="12"/>
        <v>#N/A</v>
      </c>
      <c r="B133" s="52" t="e">
        <f t="shared" si="5"/>
        <v>#N/A</v>
      </c>
      <c r="C133" s="52" t="e">
        <f t="shared" si="10"/>
        <v>#N/A</v>
      </c>
      <c r="D133" s="34"/>
      <c r="E133" s="43" t="e">
        <f t="shared" si="13"/>
        <v>#N/A</v>
      </c>
      <c r="F133" s="43" t="e">
        <f t="shared" si="6"/>
        <v>#N/A</v>
      </c>
      <c r="G133" s="43" t="e">
        <f t="shared" si="11"/>
        <v>#N/A</v>
      </c>
      <c r="H133" s="35"/>
      <c r="I133" s="44" t="e">
        <f t="shared" si="14"/>
        <v>#N/A</v>
      </c>
      <c r="J133" s="44" t="e">
        <f t="shared" si="7"/>
        <v>#N/A</v>
      </c>
      <c r="K133" s="44" t="e">
        <f t="shared" si="8"/>
        <v>#N/A</v>
      </c>
      <c r="L133" s="35"/>
      <c r="M133" s="45" t="e">
        <f t="shared" si="15"/>
        <v>#N/A</v>
      </c>
      <c r="N133" s="45" t="e">
        <f t="shared" si="16"/>
        <v>#N/A</v>
      </c>
      <c r="O133" s="45" t="e">
        <f t="shared" si="9"/>
        <v>#N/A</v>
      </c>
    </row>
    <row r="134" spans="1:15" s="7" customFormat="1" ht="18" customHeight="1" x14ac:dyDescent="0.25">
      <c r="A134" s="51" t="e">
        <f t="shared" si="12"/>
        <v>#N/A</v>
      </c>
      <c r="B134" s="52" t="e">
        <f t="shared" si="5"/>
        <v>#N/A</v>
      </c>
      <c r="C134" s="52" t="e">
        <f t="shared" si="10"/>
        <v>#N/A</v>
      </c>
      <c r="D134" s="34"/>
      <c r="E134" s="43" t="e">
        <f t="shared" si="13"/>
        <v>#N/A</v>
      </c>
      <c r="F134" s="43" t="e">
        <f t="shared" si="6"/>
        <v>#N/A</v>
      </c>
      <c r="G134" s="43" t="e">
        <f t="shared" si="11"/>
        <v>#N/A</v>
      </c>
      <c r="H134" s="35"/>
      <c r="I134" s="44" t="e">
        <f t="shared" si="14"/>
        <v>#N/A</v>
      </c>
      <c r="J134" s="44" t="e">
        <f t="shared" si="7"/>
        <v>#N/A</v>
      </c>
      <c r="K134" s="44" t="e">
        <f t="shared" si="8"/>
        <v>#N/A</v>
      </c>
      <c r="L134" s="35"/>
      <c r="M134" s="45" t="e">
        <f t="shared" si="15"/>
        <v>#N/A</v>
      </c>
      <c r="N134" s="45" t="e">
        <f t="shared" si="16"/>
        <v>#N/A</v>
      </c>
      <c r="O134" s="45" t="e">
        <f t="shared" si="9"/>
        <v>#N/A</v>
      </c>
    </row>
    <row r="135" spans="1:15" s="7" customFormat="1" ht="18" customHeight="1" x14ac:dyDescent="0.25">
      <c r="A135" s="51" t="e">
        <f t="shared" si="12"/>
        <v>#N/A</v>
      </c>
      <c r="B135" s="52" t="e">
        <f t="shared" si="5"/>
        <v>#N/A</v>
      </c>
      <c r="C135" s="52" t="e">
        <f t="shared" si="10"/>
        <v>#N/A</v>
      </c>
      <c r="D135" s="34"/>
      <c r="E135" s="43" t="e">
        <f t="shared" si="13"/>
        <v>#N/A</v>
      </c>
      <c r="F135" s="43" t="e">
        <f t="shared" si="6"/>
        <v>#N/A</v>
      </c>
      <c r="G135" s="43" t="e">
        <f t="shared" si="11"/>
        <v>#N/A</v>
      </c>
      <c r="H135" s="35"/>
      <c r="I135" s="44" t="e">
        <f t="shared" si="14"/>
        <v>#N/A</v>
      </c>
      <c r="J135" s="44" t="e">
        <f t="shared" si="7"/>
        <v>#N/A</v>
      </c>
      <c r="K135" s="44" t="e">
        <f t="shared" si="8"/>
        <v>#N/A</v>
      </c>
      <c r="L135" s="35"/>
      <c r="M135" s="45" t="e">
        <f t="shared" si="15"/>
        <v>#N/A</v>
      </c>
      <c r="N135" s="45" t="e">
        <f t="shared" si="16"/>
        <v>#N/A</v>
      </c>
      <c r="O135" s="45" t="e">
        <f t="shared" si="9"/>
        <v>#N/A</v>
      </c>
    </row>
    <row r="136" spans="1:15" s="7" customFormat="1" ht="18" customHeight="1" x14ac:dyDescent="0.25">
      <c r="A136" s="51" t="e">
        <f t="shared" si="12"/>
        <v>#N/A</v>
      </c>
      <c r="B136" s="52" t="e">
        <f t="shared" si="5"/>
        <v>#N/A</v>
      </c>
      <c r="C136" s="52" t="e">
        <f t="shared" si="10"/>
        <v>#N/A</v>
      </c>
      <c r="D136" s="34"/>
      <c r="E136" s="43" t="e">
        <f t="shared" si="13"/>
        <v>#N/A</v>
      </c>
      <c r="F136" s="43" t="e">
        <f t="shared" si="6"/>
        <v>#N/A</v>
      </c>
      <c r="G136" s="43" t="e">
        <f t="shared" si="11"/>
        <v>#N/A</v>
      </c>
      <c r="H136" s="35"/>
      <c r="I136" s="44" t="e">
        <f t="shared" si="14"/>
        <v>#N/A</v>
      </c>
      <c r="J136" s="44" t="e">
        <f t="shared" si="7"/>
        <v>#N/A</v>
      </c>
      <c r="K136" s="44" t="e">
        <f t="shared" si="8"/>
        <v>#N/A</v>
      </c>
      <c r="L136" s="35"/>
      <c r="M136" s="45" t="e">
        <f t="shared" si="15"/>
        <v>#N/A</v>
      </c>
      <c r="N136" s="45" t="e">
        <f t="shared" si="16"/>
        <v>#N/A</v>
      </c>
      <c r="O136" s="45" t="e">
        <f t="shared" si="9"/>
        <v>#N/A</v>
      </c>
    </row>
    <row r="137" spans="1:15" s="7" customFormat="1" ht="18" customHeight="1" x14ac:dyDescent="0.25">
      <c r="A137" s="51" t="e">
        <f t="shared" si="12"/>
        <v>#N/A</v>
      </c>
      <c r="B137" s="52" t="e">
        <f t="shared" si="5"/>
        <v>#N/A</v>
      </c>
      <c r="C137" s="52" t="e">
        <f t="shared" si="10"/>
        <v>#N/A</v>
      </c>
      <c r="D137" s="34"/>
      <c r="E137" s="43" t="e">
        <f t="shared" si="13"/>
        <v>#N/A</v>
      </c>
      <c r="F137" s="43" t="e">
        <f t="shared" si="6"/>
        <v>#N/A</v>
      </c>
      <c r="G137" s="43" t="e">
        <f t="shared" si="11"/>
        <v>#N/A</v>
      </c>
      <c r="H137" s="35"/>
      <c r="I137" s="44" t="e">
        <f t="shared" si="14"/>
        <v>#N/A</v>
      </c>
      <c r="J137" s="44" t="e">
        <f t="shared" si="7"/>
        <v>#N/A</v>
      </c>
      <c r="K137" s="44" t="e">
        <f t="shared" si="8"/>
        <v>#N/A</v>
      </c>
      <c r="L137" s="35"/>
      <c r="M137" s="45" t="e">
        <f t="shared" si="15"/>
        <v>#N/A</v>
      </c>
      <c r="N137" s="45" t="e">
        <f t="shared" si="16"/>
        <v>#N/A</v>
      </c>
      <c r="O137" s="45" t="e">
        <f t="shared" si="9"/>
        <v>#N/A</v>
      </c>
    </row>
    <row r="138" spans="1:15" s="7" customFormat="1" ht="18" customHeight="1" x14ac:dyDescent="0.25">
      <c r="A138" s="51" t="e">
        <f t="shared" si="12"/>
        <v>#N/A</v>
      </c>
      <c r="B138" s="52" t="e">
        <f t="shared" si="5"/>
        <v>#N/A</v>
      </c>
      <c r="C138" s="52" t="e">
        <f t="shared" si="10"/>
        <v>#N/A</v>
      </c>
      <c r="D138" s="34"/>
      <c r="E138" s="43" t="e">
        <f t="shared" si="13"/>
        <v>#N/A</v>
      </c>
      <c r="F138" s="43" t="e">
        <f t="shared" si="6"/>
        <v>#N/A</v>
      </c>
      <c r="G138" s="43" t="e">
        <f t="shared" si="11"/>
        <v>#N/A</v>
      </c>
      <c r="H138" s="35"/>
      <c r="I138" s="44" t="e">
        <f t="shared" si="14"/>
        <v>#N/A</v>
      </c>
      <c r="J138" s="44" t="e">
        <f t="shared" si="7"/>
        <v>#N/A</v>
      </c>
      <c r="K138" s="44" t="e">
        <f t="shared" si="8"/>
        <v>#N/A</v>
      </c>
      <c r="L138" s="35"/>
      <c r="M138" s="45" t="e">
        <f t="shared" si="15"/>
        <v>#N/A</v>
      </c>
      <c r="N138" s="45" t="e">
        <f t="shared" si="16"/>
        <v>#N/A</v>
      </c>
      <c r="O138" s="45" t="e">
        <f t="shared" si="9"/>
        <v>#N/A</v>
      </c>
    </row>
    <row r="139" spans="1:15" s="7" customFormat="1" ht="18" customHeight="1" x14ac:dyDescent="0.25">
      <c r="A139" s="51" t="e">
        <f t="shared" si="12"/>
        <v>#N/A</v>
      </c>
      <c r="B139" s="52" t="e">
        <f t="shared" si="5"/>
        <v>#N/A</v>
      </c>
      <c r="C139" s="52" t="e">
        <f t="shared" si="10"/>
        <v>#N/A</v>
      </c>
      <c r="D139" s="34"/>
      <c r="E139" s="43" t="e">
        <f t="shared" si="13"/>
        <v>#N/A</v>
      </c>
      <c r="F139" s="43" t="e">
        <f t="shared" si="6"/>
        <v>#N/A</v>
      </c>
      <c r="G139" s="43" t="e">
        <f t="shared" si="11"/>
        <v>#N/A</v>
      </c>
      <c r="H139" s="35"/>
      <c r="I139" s="44" t="e">
        <f t="shared" si="14"/>
        <v>#N/A</v>
      </c>
      <c r="J139" s="44" t="e">
        <f t="shared" si="7"/>
        <v>#N/A</v>
      </c>
      <c r="K139" s="44" t="e">
        <f t="shared" si="8"/>
        <v>#N/A</v>
      </c>
      <c r="L139" s="35"/>
      <c r="M139" s="45" t="e">
        <f t="shared" si="15"/>
        <v>#N/A</v>
      </c>
      <c r="N139" s="45" t="e">
        <f t="shared" si="16"/>
        <v>#N/A</v>
      </c>
      <c r="O139" s="45" t="e">
        <f t="shared" si="9"/>
        <v>#N/A</v>
      </c>
    </row>
    <row r="140" spans="1:15" s="7" customFormat="1" ht="18" customHeight="1" x14ac:dyDescent="0.25">
      <c r="A140" s="51" t="e">
        <f t="shared" si="12"/>
        <v>#N/A</v>
      </c>
      <c r="B140" s="52" t="e">
        <f t="shared" si="5"/>
        <v>#N/A</v>
      </c>
      <c r="C140" s="52" t="e">
        <f t="shared" si="10"/>
        <v>#N/A</v>
      </c>
      <c r="D140" s="34"/>
      <c r="E140" s="43" t="e">
        <f t="shared" si="13"/>
        <v>#N/A</v>
      </c>
      <c r="F140" s="43" t="e">
        <f t="shared" si="6"/>
        <v>#N/A</v>
      </c>
      <c r="G140" s="43" t="e">
        <f t="shared" si="11"/>
        <v>#N/A</v>
      </c>
      <c r="H140" s="35"/>
      <c r="I140" s="44" t="e">
        <f t="shared" si="14"/>
        <v>#N/A</v>
      </c>
      <c r="J140" s="44" t="e">
        <f t="shared" si="7"/>
        <v>#N/A</v>
      </c>
      <c r="K140" s="44" t="e">
        <f t="shared" si="8"/>
        <v>#N/A</v>
      </c>
      <c r="L140" s="35"/>
      <c r="M140" s="45" t="e">
        <f t="shared" si="15"/>
        <v>#N/A</v>
      </c>
      <c r="N140" s="45" t="e">
        <f t="shared" si="16"/>
        <v>#N/A</v>
      </c>
      <c r="O140" s="45" t="e">
        <f t="shared" si="9"/>
        <v>#N/A</v>
      </c>
    </row>
    <row r="141" spans="1:15" s="7" customFormat="1" ht="18" customHeight="1" x14ac:dyDescent="0.25">
      <c r="A141" s="51" t="e">
        <f t="shared" si="12"/>
        <v>#N/A</v>
      </c>
      <c r="B141" s="52" t="e">
        <f t="shared" si="5"/>
        <v>#N/A</v>
      </c>
      <c r="C141" s="52" t="e">
        <f t="shared" si="10"/>
        <v>#N/A</v>
      </c>
      <c r="D141" s="34"/>
      <c r="E141" s="43" t="e">
        <f t="shared" si="13"/>
        <v>#N/A</v>
      </c>
      <c r="F141" s="43" t="e">
        <f t="shared" si="6"/>
        <v>#N/A</v>
      </c>
      <c r="G141" s="43" t="e">
        <f t="shared" si="11"/>
        <v>#N/A</v>
      </c>
      <c r="H141" s="35"/>
      <c r="I141" s="44" t="e">
        <f t="shared" si="14"/>
        <v>#N/A</v>
      </c>
      <c r="J141" s="44" t="e">
        <f t="shared" si="7"/>
        <v>#N/A</v>
      </c>
      <c r="K141" s="44" t="e">
        <f t="shared" si="8"/>
        <v>#N/A</v>
      </c>
      <c r="L141" s="35"/>
      <c r="M141" s="45" t="e">
        <f t="shared" si="15"/>
        <v>#N/A</v>
      </c>
      <c r="N141" s="45" t="e">
        <f t="shared" si="16"/>
        <v>#N/A</v>
      </c>
      <c r="O141" s="45" t="e">
        <f t="shared" si="9"/>
        <v>#N/A</v>
      </c>
    </row>
    <row r="142" spans="1:15" s="7" customFormat="1" ht="18" customHeight="1" x14ac:dyDescent="0.25">
      <c r="A142" s="51" t="e">
        <f t="shared" si="12"/>
        <v>#N/A</v>
      </c>
      <c r="B142" s="52" t="e">
        <f t="shared" si="5"/>
        <v>#N/A</v>
      </c>
      <c r="C142" s="52" t="e">
        <f t="shared" si="10"/>
        <v>#N/A</v>
      </c>
      <c r="D142" s="34"/>
      <c r="E142" s="43" t="e">
        <f t="shared" si="13"/>
        <v>#N/A</v>
      </c>
      <c r="F142" s="43" t="e">
        <f t="shared" si="6"/>
        <v>#N/A</v>
      </c>
      <c r="G142" s="43" t="e">
        <f t="shared" si="11"/>
        <v>#N/A</v>
      </c>
      <c r="H142" s="35"/>
      <c r="I142" s="44" t="e">
        <f t="shared" si="14"/>
        <v>#N/A</v>
      </c>
      <c r="J142" s="44" t="e">
        <f t="shared" si="7"/>
        <v>#N/A</v>
      </c>
      <c r="K142" s="44" t="e">
        <f t="shared" si="8"/>
        <v>#N/A</v>
      </c>
      <c r="L142" s="35"/>
      <c r="M142" s="45" t="e">
        <f t="shared" si="15"/>
        <v>#N/A</v>
      </c>
      <c r="N142" s="45" t="e">
        <f t="shared" si="16"/>
        <v>#N/A</v>
      </c>
      <c r="O142" s="45" t="e">
        <f t="shared" si="9"/>
        <v>#N/A</v>
      </c>
    </row>
    <row r="143" spans="1:15" s="7" customFormat="1" ht="18" customHeight="1" x14ac:dyDescent="0.25">
      <c r="A143" s="51" t="e">
        <f t="shared" si="12"/>
        <v>#N/A</v>
      </c>
      <c r="B143" s="52" t="e">
        <f t="shared" si="5"/>
        <v>#N/A</v>
      </c>
      <c r="C143" s="52" t="e">
        <f t="shared" si="10"/>
        <v>#N/A</v>
      </c>
      <c r="D143" s="34"/>
      <c r="E143" s="43" t="e">
        <f t="shared" si="13"/>
        <v>#N/A</v>
      </c>
      <c r="F143" s="43" t="e">
        <f t="shared" si="6"/>
        <v>#N/A</v>
      </c>
      <c r="G143" s="43" t="e">
        <f t="shared" si="11"/>
        <v>#N/A</v>
      </c>
      <c r="H143" s="35"/>
      <c r="I143" s="44" t="e">
        <f t="shared" si="14"/>
        <v>#N/A</v>
      </c>
      <c r="J143" s="44" t="e">
        <f t="shared" si="7"/>
        <v>#N/A</v>
      </c>
      <c r="K143" s="44" t="e">
        <f t="shared" si="8"/>
        <v>#N/A</v>
      </c>
      <c r="L143" s="35"/>
      <c r="M143" s="45" t="e">
        <f t="shared" si="15"/>
        <v>#N/A</v>
      </c>
      <c r="N143" s="45" t="e">
        <f>IF(ISERROR($A$79),NA(),M143+N142)</f>
        <v>#N/A</v>
      </c>
      <c r="O143" s="45" t="e">
        <f t="shared" si="9"/>
        <v>#N/A</v>
      </c>
    </row>
    <row r="144" spans="1:15" s="7" customFormat="1" ht="18" customHeight="1" x14ac:dyDescent="0.25">
      <c r="A144" s="51" t="e">
        <f t="shared" si="12"/>
        <v>#N/A</v>
      </c>
      <c r="B144" s="52" t="e">
        <f>IF(ISERROR(A144),NA(),IF(A144&lt;=$E$12,$E$11,0))</f>
        <v>#N/A</v>
      </c>
      <c r="C144" s="52" t="e">
        <f t="shared" si="10"/>
        <v>#N/A</v>
      </c>
      <c r="D144" s="34"/>
      <c r="E144" s="43" t="e">
        <f t="shared" si="13"/>
        <v>#N/A</v>
      </c>
      <c r="F144" s="43" t="e">
        <f>IF(ISERROR(A144),NA(),E144+F143)</f>
        <v>#N/A</v>
      </c>
      <c r="G144" s="43" t="e">
        <f t="shared" si="11"/>
        <v>#N/A</v>
      </c>
      <c r="H144" s="35"/>
      <c r="I144" s="44" t="e">
        <f t="shared" si="14"/>
        <v>#N/A</v>
      </c>
      <c r="J144" s="44" t="e">
        <f>IF(ISERROR($A$79),NA(),I144+J143)</f>
        <v>#N/A</v>
      </c>
      <c r="K144" s="44" t="e">
        <f>IF(ISERROR(A144),NA(),K143+B144+I144)</f>
        <v>#N/A</v>
      </c>
      <c r="L144" s="35"/>
      <c r="M144" s="45" t="e">
        <f t="shared" si="15"/>
        <v>#N/A</v>
      </c>
      <c r="N144" s="45" t="e">
        <f>IF(ISERROR($A$79),NA(),M144+N143)</f>
        <v>#N/A</v>
      </c>
      <c r="O144" s="45" t="e">
        <f>IF(ISERROR(A144),NA(),O143+B144+M144)</f>
        <v>#N/A</v>
      </c>
    </row>
    <row r="145" spans="1:15" s="7" customFormat="1" ht="18" customHeight="1" x14ac:dyDescent="0.25">
      <c r="A145" s="51" t="e">
        <f t="shared" si="12"/>
        <v>#N/A</v>
      </c>
      <c r="B145" s="52" t="e">
        <f>IF(ISERROR(A145),NA(),IF(A145&lt;=$E$12,$E$11,0))</f>
        <v>#N/A</v>
      </c>
      <c r="C145" s="52" t="e">
        <f>IF(ISERROR(A145),NA(),C144+B145)</f>
        <v>#N/A</v>
      </c>
      <c r="D145" s="34"/>
      <c r="E145" s="43" t="e">
        <f t="shared" si="13"/>
        <v>#N/A</v>
      </c>
      <c r="F145" s="43" t="e">
        <f>IF(ISERROR(A145),NA(),E145+F144)</f>
        <v>#N/A</v>
      </c>
      <c r="G145" s="43" t="e">
        <f>IF(ISERROR(A145),NA(),G144+B145+E145)</f>
        <v>#N/A</v>
      </c>
      <c r="H145" s="35"/>
      <c r="I145" s="44" t="e">
        <f t="shared" si="14"/>
        <v>#N/A</v>
      </c>
      <c r="J145" s="44" t="e">
        <f>IF(ISERROR($A$79),NA(),I145+J144)</f>
        <v>#N/A</v>
      </c>
      <c r="K145" s="44" t="e">
        <f>IF(ISERROR(A145),NA(),K144+B145+I145)</f>
        <v>#N/A</v>
      </c>
      <c r="L145" s="35"/>
      <c r="M145" s="45" t="e">
        <f t="shared" si="15"/>
        <v>#N/A</v>
      </c>
      <c r="N145" s="45" t="e">
        <f>IF(ISERROR($A$79),NA(),M145+N144)</f>
        <v>#N/A</v>
      </c>
      <c r="O145" s="45" t="e">
        <f>IF(ISERROR(A145),NA(),O144+B145+M145)</f>
        <v>#N/A</v>
      </c>
    </row>
  </sheetData>
  <mergeCells count="42">
    <mergeCell ref="F24:G24"/>
    <mergeCell ref="I26:J26"/>
    <mergeCell ref="I27:J27"/>
    <mergeCell ref="I28:J28"/>
    <mergeCell ref="S6:AA6"/>
    <mergeCell ref="B29:D29"/>
    <mergeCell ref="M26:N26"/>
    <mergeCell ref="A24:C24"/>
    <mergeCell ref="A16:C16"/>
    <mergeCell ref="A12:C12"/>
    <mergeCell ref="A17:C17"/>
    <mergeCell ref="A18:C18"/>
    <mergeCell ref="A20:C20"/>
    <mergeCell ref="M27:N27"/>
    <mergeCell ref="A31:O31"/>
    <mergeCell ref="E76:G76"/>
    <mergeCell ref="I76:K76"/>
    <mergeCell ref="M76:O76"/>
    <mergeCell ref="S10:U10"/>
    <mergeCell ref="B27:D27"/>
    <mergeCell ref="B28:D28"/>
    <mergeCell ref="A51:O51"/>
    <mergeCell ref="M29:N29"/>
    <mergeCell ref="M28:N28"/>
    <mergeCell ref="E20:F20"/>
    <mergeCell ref="E18:F18"/>
    <mergeCell ref="E17:F17"/>
    <mergeCell ref="E6:F6"/>
    <mergeCell ref="E7:F7"/>
    <mergeCell ref="E9:F9"/>
    <mergeCell ref="E11:F11"/>
    <mergeCell ref="E12:F12"/>
    <mergeCell ref="I29:J29"/>
    <mergeCell ref="E26:F26"/>
    <mergeCell ref="E27:F27"/>
    <mergeCell ref="E28:F28"/>
    <mergeCell ref="E29:F29"/>
    <mergeCell ref="A6:C6"/>
    <mergeCell ref="A7:C7"/>
    <mergeCell ref="A9:C9"/>
    <mergeCell ref="A11:C11"/>
    <mergeCell ref="E16:F16"/>
  </mergeCells>
  <phoneticPr fontId="1" type="noConversion"/>
  <conditionalFormatting sqref="L78:L145 H78:H145 A78:A145 D78:D145">
    <cfRule type="expression" dxfId="5" priority="2" stopIfTrue="1">
      <formula>$E$20="Hide"</formula>
    </cfRule>
    <cfRule type="expression" dxfId="4" priority="3" stopIfTrue="1">
      <formula>ISERROR($A78)</formula>
    </cfRule>
  </conditionalFormatting>
  <conditionalFormatting sqref="P79:IV145">
    <cfRule type="expression" dxfId="3" priority="1" stopIfTrue="1">
      <formula>$E$20="Hide"</formula>
    </cfRule>
  </conditionalFormatting>
  <conditionalFormatting sqref="A76:O77">
    <cfRule type="expression" dxfId="2" priority="5" stopIfTrue="1">
      <formula>$E$20="Hide"</formula>
    </cfRule>
  </conditionalFormatting>
  <conditionalFormatting sqref="B78:C145 E78:G145 I78:K145 M78:O145">
    <cfRule type="expression" dxfId="1" priority="6" stopIfTrue="1">
      <formula>$E$20="Hide"</formula>
    </cfRule>
    <cfRule type="expression" dxfId="0" priority="7" stopIfTrue="1">
      <formula>ISERROR($A78)</formula>
    </cfRule>
  </conditionalFormatting>
  <dataValidations count="1">
    <dataValidation type="list" allowBlank="1" showInputMessage="1" showErrorMessage="1" sqref="E20">
      <formula1>"Show, Hide"</formula1>
    </dataValidation>
  </dataValidations>
  <printOptions horizontalCentered="1"/>
  <pageMargins left="0.19685039370078741" right="0.19685039370078741" top="0.19685039370078741" bottom="0.31496062992125984" header="0.31496062992125984" footer="0.11811023622047245"/>
  <pageSetup paperSize="9" scale="76" orientation="portrait" r:id="rId1"/>
  <headerFooter>
    <oddFooter>&amp;L© 2014 Spreadsheet123 LTD&amp;RRetirement Savings Calculator by Spreadsheet123</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4"/>
  <sheetViews>
    <sheetView showGridLines="0" workbookViewId="0">
      <selection activeCell="P14" sqref="P14"/>
    </sheetView>
  </sheetViews>
  <sheetFormatPr defaultRowHeight="15" x14ac:dyDescent="0.25"/>
  <cols>
    <col min="1" max="8" width="9.140625" style="60"/>
    <col min="9" max="9" width="35.42578125" style="60" customWidth="1"/>
    <col min="10" max="16384" width="9.140625" style="60"/>
  </cols>
  <sheetData>
    <row r="1" spans="1:21" s="1" customFormat="1" ht="30" customHeight="1" x14ac:dyDescent="0.5">
      <c r="A1" s="91" t="s">
        <v>60</v>
      </c>
      <c r="B1" s="91"/>
      <c r="C1" s="91"/>
      <c r="D1" s="91"/>
      <c r="E1" s="91"/>
      <c r="F1" s="91"/>
      <c r="G1" s="91"/>
      <c r="H1" s="91"/>
      <c r="I1" s="91"/>
      <c r="J1" s="54"/>
      <c r="K1" s="54"/>
      <c r="L1" s="54"/>
      <c r="M1" s="55"/>
      <c r="N1" s="55"/>
      <c r="O1" s="55"/>
      <c r="P1" s="55"/>
      <c r="Q1" s="55"/>
      <c r="T1" s="56"/>
      <c r="U1" s="56"/>
    </row>
    <row r="2" spans="1:21" s="1" customFormat="1" x14ac:dyDescent="0.25">
      <c r="A2" s="57"/>
      <c r="B2" s="57"/>
      <c r="C2" s="57"/>
      <c r="D2" s="57"/>
      <c r="E2" s="57"/>
      <c r="F2" s="57"/>
      <c r="G2" s="57"/>
      <c r="H2" s="57"/>
      <c r="I2" s="58"/>
      <c r="J2" s="57"/>
      <c r="K2" s="57"/>
      <c r="L2" s="57"/>
    </row>
    <row r="3" spans="1:21" x14ac:dyDescent="0.25">
      <c r="A3" s="59"/>
      <c r="B3" s="59"/>
      <c r="I3" s="61" t="str">
        <f ca="1">"© "&amp;YEAR(TODAY())&amp;" Spreadsheet123 LTD. All rights reserved"</f>
        <v>© 2014 Spreadsheet123 LTD. All rights reserved</v>
      </c>
    </row>
    <row r="4" spans="1:21" ht="5.0999999999999996" customHeight="1" x14ac:dyDescent="0.25"/>
    <row r="5" spans="1:21" x14ac:dyDescent="0.25">
      <c r="A5" s="89" t="s">
        <v>20</v>
      </c>
      <c r="B5" s="89"/>
      <c r="C5" s="89"/>
      <c r="D5" s="89"/>
      <c r="E5" s="89"/>
      <c r="F5" s="89"/>
      <c r="G5" s="89"/>
      <c r="H5" s="89"/>
      <c r="I5" s="89"/>
    </row>
    <row r="6" spans="1:21" s="1" customFormat="1" x14ac:dyDescent="0.25">
      <c r="A6" s="88" t="s">
        <v>21</v>
      </c>
      <c r="B6" s="88"/>
      <c r="C6" s="88"/>
      <c r="D6" s="88"/>
      <c r="E6" s="88"/>
      <c r="F6" s="88"/>
      <c r="G6" s="88"/>
      <c r="H6" s="88"/>
      <c r="I6" s="88"/>
    </row>
    <row r="7" spans="1:21" s="1" customFormat="1" x14ac:dyDescent="0.25">
      <c r="A7" s="86" t="s">
        <v>22</v>
      </c>
      <c r="B7" s="86"/>
      <c r="C7" s="86"/>
      <c r="D7" s="86"/>
      <c r="E7" s="86"/>
      <c r="F7" s="86"/>
      <c r="G7" s="86"/>
      <c r="H7" s="86"/>
      <c r="I7" s="86"/>
    </row>
    <row r="8" spans="1:21" s="1" customFormat="1" x14ac:dyDescent="0.25">
      <c r="A8" s="62" t="s">
        <v>23</v>
      </c>
      <c r="B8" s="62"/>
      <c r="C8" s="62"/>
      <c r="D8" s="62"/>
      <c r="E8" s="62"/>
      <c r="F8" s="62"/>
      <c r="G8" s="62"/>
      <c r="H8" s="62"/>
      <c r="I8" s="62"/>
    </row>
    <row r="9" spans="1:21" s="1" customFormat="1" x14ac:dyDescent="0.25">
      <c r="A9" s="86"/>
      <c r="B9" s="86"/>
      <c r="C9" s="86"/>
      <c r="D9" s="86"/>
      <c r="E9" s="86"/>
      <c r="F9" s="86"/>
      <c r="G9" s="86"/>
      <c r="H9" s="86"/>
      <c r="I9" s="86"/>
    </row>
    <row r="10" spans="1:21" s="1" customFormat="1" x14ac:dyDescent="0.25">
      <c r="A10" s="86" t="s">
        <v>24</v>
      </c>
      <c r="B10" s="86"/>
      <c r="C10" s="86"/>
      <c r="D10" s="86"/>
      <c r="E10" s="86"/>
      <c r="F10" s="86"/>
      <c r="G10" s="86"/>
      <c r="H10" s="86"/>
      <c r="I10" s="86"/>
    </row>
    <row r="11" spans="1:21" s="1" customFormat="1" x14ac:dyDescent="0.25">
      <c r="A11" s="86" t="s">
        <v>25</v>
      </c>
      <c r="B11" s="86"/>
      <c r="C11" s="86"/>
      <c r="D11" s="86"/>
      <c r="E11" s="86"/>
      <c r="F11" s="86"/>
      <c r="G11" s="86"/>
      <c r="H11" s="86"/>
      <c r="I11" s="86"/>
    </row>
    <row r="12" spans="1:21" s="1" customFormat="1" x14ac:dyDescent="0.25">
      <c r="A12" s="62"/>
      <c r="B12" s="62"/>
      <c r="C12" s="62"/>
      <c r="D12" s="62"/>
      <c r="E12" s="62"/>
      <c r="F12" s="62"/>
      <c r="G12" s="62"/>
      <c r="H12" s="62"/>
      <c r="I12" s="62"/>
    </row>
    <row r="13" spans="1:21" x14ac:dyDescent="0.25">
      <c r="A13" s="89" t="s">
        <v>26</v>
      </c>
      <c r="B13" s="89"/>
      <c r="C13" s="89"/>
      <c r="D13" s="89"/>
      <c r="E13" s="89"/>
      <c r="F13" s="89"/>
      <c r="G13" s="89"/>
      <c r="H13" s="89"/>
      <c r="I13" s="89"/>
    </row>
    <row r="14" spans="1:21" s="1" customFormat="1" x14ac:dyDescent="0.25">
      <c r="A14" s="86" t="s">
        <v>27</v>
      </c>
      <c r="B14" s="86"/>
      <c r="C14" s="86"/>
      <c r="D14" s="86"/>
      <c r="E14" s="86"/>
      <c r="F14" s="86"/>
      <c r="G14" s="86"/>
      <c r="H14" s="86"/>
      <c r="I14" s="86"/>
    </row>
    <row r="15" spans="1:21" s="1" customFormat="1" x14ac:dyDescent="0.25">
      <c r="A15" s="86" t="s">
        <v>28</v>
      </c>
      <c r="B15" s="86"/>
      <c r="C15" s="86"/>
      <c r="D15" s="86"/>
      <c r="E15" s="86"/>
      <c r="F15" s="86"/>
      <c r="G15" s="86"/>
      <c r="H15" s="86"/>
      <c r="I15" s="86"/>
    </row>
    <row r="16" spans="1:21" s="1" customFormat="1" x14ac:dyDescent="0.25">
      <c r="A16" s="62"/>
      <c r="B16" s="62"/>
      <c r="C16" s="62"/>
      <c r="D16" s="62"/>
      <c r="E16" s="62"/>
      <c r="F16" s="62"/>
      <c r="G16" s="62"/>
      <c r="H16" s="62"/>
      <c r="I16" s="62"/>
    </row>
    <row r="17" spans="1:9" x14ac:dyDescent="0.25">
      <c r="A17" s="89" t="s">
        <v>29</v>
      </c>
      <c r="B17" s="89"/>
      <c r="C17" s="89"/>
      <c r="D17" s="89"/>
      <c r="E17" s="89"/>
      <c r="F17" s="89"/>
      <c r="G17" s="89"/>
      <c r="H17" s="89"/>
      <c r="I17" s="89"/>
    </row>
    <row r="18" spans="1:9" s="1" customFormat="1" x14ac:dyDescent="0.25">
      <c r="A18" s="86" t="s">
        <v>64</v>
      </c>
      <c r="B18" s="86"/>
      <c r="C18" s="86"/>
      <c r="D18" s="86"/>
      <c r="E18" s="86"/>
      <c r="F18" s="86"/>
      <c r="G18" s="86"/>
      <c r="H18" s="86"/>
      <c r="I18" s="86"/>
    </row>
    <row r="19" spans="1:9" s="1" customFormat="1" x14ac:dyDescent="0.25">
      <c r="A19" s="86" t="s">
        <v>30</v>
      </c>
      <c r="B19" s="86"/>
      <c r="C19" s="86"/>
      <c r="D19" s="86"/>
      <c r="E19" s="86"/>
      <c r="F19" s="86"/>
      <c r="G19" s="86"/>
      <c r="H19" s="86"/>
      <c r="I19" s="86"/>
    </row>
    <row r="20" spans="1:9" s="1" customFormat="1" x14ac:dyDescent="0.25">
      <c r="A20" s="86" t="s">
        <v>31</v>
      </c>
      <c r="B20" s="86"/>
      <c r="C20" s="86"/>
      <c r="D20" s="86"/>
      <c r="E20" s="86"/>
      <c r="F20" s="86"/>
      <c r="G20" s="86"/>
      <c r="H20" s="86"/>
      <c r="I20" s="86"/>
    </row>
    <row r="21" spans="1:9" s="1" customFormat="1" x14ac:dyDescent="0.25">
      <c r="A21" s="86" t="s">
        <v>32</v>
      </c>
      <c r="B21" s="86"/>
      <c r="C21" s="86"/>
      <c r="D21" s="86"/>
      <c r="E21" s="86"/>
      <c r="F21" s="86"/>
      <c r="G21" s="86"/>
      <c r="H21" s="86"/>
      <c r="I21" s="86"/>
    </row>
    <row r="22" spans="1:9" s="1" customFormat="1" x14ac:dyDescent="0.25">
      <c r="A22" s="87" t="s">
        <v>33</v>
      </c>
      <c r="B22" s="87"/>
      <c r="C22" s="87"/>
      <c r="D22" s="87"/>
      <c r="E22" s="87"/>
      <c r="F22" s="87"/>
      <c r="G22" s="87"/>
      <c r="H22" s="87"/>
      <c r="I22" s="87"/>
    </row>
    <row r="23" spans="1:9" s="1" customFormat="1" x14ac:dyDescent="0.25">
      <c r="A23" s="87" t="s">
        <v>65</v>
      </c>
      <c r="B23" s="87"/>
      <c r="C23" s="87"/>
      <c r="D23" s="87"/>
      <c r="E23" s="87"/>
      <c r="F23" s="87"/>
      <c r="G23" s="87"/>
      <c r="H23" s="87"/>
      <c r="I23" s="87"/>
    </row>
    <row r="24" spans="1:9" s="1" customFormat="1" x14ac:dyDescent="0.25">
      <c r="A24" s="66" t="s">
        <v>66</v>
      </c>
      <c r="B24" s="66"/>
      <c r="C24" s="66"/>
      <c r="D24" s="66"/>
      <c r="E24" s="66"/>
      <c r="F24" s="66"/>
      <c r="G24" s="66"/>
      <c r="H24" s="66"/>
      <c r="I24" s="66"/>
    </row>
    <row r="25" spans="1:9" s="1" customFormat="1" x14ac:dyDescent="0.25">
      <c r="A25" s="66" t="s">
        <v>34</v>
      </c>
      <c r="B25" s="66"/>
      <c r="C25" s="66"/>
      <c r="D25" s="66"/>
      <c r="E25" s="66"/>
      <c r="F25" s="66"/>
      <c r="G25" s="66"/>
      <c r="H25" s="66"/>
      <c r="I25" s="66"/>
    </row>
    <row r="26" spans="1:9" s="1" customFormat="1" x14ac:dyDescent="0.25">
      <c r="A26" s="66" t="s">
        <v>35</v>
      </c>
      <c r="B26" s="66"/>
      <c r="C26" s="66"/>
      <c r="D26" s="66"/>
      <c r="E26" s="66"/>
      <c r="F26" s="66"/>
      <c r="G26" s="66"/>
      <c r="H26" s="66"/>
      <c r="I26" s="66"/>
    </row>
    <row r="27" spans="1:9" s="1" customFormat="1" x14ac:dyDescent="0.25">
      <c r="A27" s="62"/>
      <c r="B27" s="62"/>
      <c r="C27" s="62"/>
      <c r="D27" s="62"/>
      <c r="E27" s="62"/>
      <c r="F27" s="62"/>
      <c r="G27" s="62"/>
      <c r="H27" s="62"/>
      <c r="I27" s="62"/>
    </row>
    <row r="28" spans="1:9" x14ac:dyDescent="0.25">
      <c r="A28" s="89" t="s">
        <v>36</v>
      </c>
      <c r="B28" s="89"/>
      <c r="C28" s="89"/>
      <c r="D28" s="89"/>
      <c r="E28" s="89"/>
      <c r="F28" s="89"/>
      <c r="G28" s="89"/>
      <c r="H28" s="89"/>
      <c r="I28" s="89"/>
    </row>
    <row r="29" spans="1:9" s="1" customFormat="1" x14ac:dyDescent="0.25">
      <c r="A29" s="90" t="s">
        <v>61</v>
      </c>
      <c r="B29" s="90"/>
      <c r="C29" s="90"/>
      <c r="D29" s="90"/>
      <c r="E29" s="90"/>
      <c r="F29" s="90"/>
      <c r="G29" s="90"/>
      <c r="H29" s="90"/>
      <c r="I29" s="90"/>
    </row>
    <row r="30" spans="1:9" s="1" customFormat="1" x14ac:dyDescent="0.25">
      <c r="A30" s="90" t="s">
        <v>37</v>
      </c>
      <c r="B30" s="90"/>
      <c r="C30" s="90"/>
      <c r="D30" s="90"/>
      <c r="E30" s="90"/>
      <c r="F30" s="90"/>
      <c r="G30" s="90"/>
      <c r="H30" s="90"/>
      <c r="I30" s="90"/>
    </row>
    <row r="31" spans="1:9" s="1" customFormat="1" x14ac:dyDescent="0.25">
      <c r="A31" s="90" t="s">
        <v>62</v>
      </c>
      <c r="B31" s="86"/>
      <c r="C31" s="86"/>
      <c r="D31" s="86"/>
      <c r="E31" s="86"/>
      <c r="F31" s="86"/>
      <c r="G31" s="86"/>
      <c r="H31" s="86"/>
      <c r="I31" s="86"/>
    </row>
    <row r="32" spans="1:9" s="1" customFormat="1" x14ac:dyDescent="0.25">
      <c r="A32" s="90" t="s">
        <v>38</v>
      </c>
      <c r="B32" s="90"/>
      <c r="C32" s="90"/>
      <c r="D32" s="90"/>
      <c r="E32" s="90"/>
      <c r="F32" s="90"/>
      <c r="G32" s="90"/>
      <c r="H32" s="90"/>
      <c r="I32" s="90"/>
    </row>
    <row r="33" spans="1:9" s="1" customFormat="1" x14ac:dyDescent="0.25">
      <c r="A33" s="62"/>
      <c r="B33" s="62"/>
      <c r="C33" s="62"/>
      <c r="D33" s="62"/>
      <c r="E33" s="62"/>
      <c r="F33" s="62"/>
      <c r="G33" s="62"/>
      <c r="H33" s="62"/>
      <c r="I33" s="62"/>
    </row>
    <row r="34" spans="1:9" x14ac:dyDescent="0.25">
      <c r="A34" s="89" t="s">
        <v>39</v>
      </c>
      <c r="B34" s="89"/>
      <c r="C34" s="89"/>
      <c r="D34" s="89"/>
      <c r="E34" s="89"/>
      <c r="F34" s="89"/>
      <c r="G34" s="89"/>
      <c r="H34" s="89"/>
      <c r="I34" s="89"/>
    </row>
    <row r="35" spans="1:9" s="1" customFormat="1" x14ac:dyDescent="0.25">
      <c r="A35" s="86" t="s">
        <v>63</v>
      </c>
      <c r="B35" s="86"/>
      <c r="C35" s="86"/>
      <c r="D35" s="86"/>
      <c r="E35" s="86"/>
      <c r="F35" s="86"/>
      <c r="G35" s="86"/>
      <c r="H35" s="86"/>
      <c r="I35" s="86"/>
    </row>
    <row r="36" spans="1:9" s="1" customFormat="1" x14ac:dyDescent="0.25">
      <c r="A36" s="86" t="s">
        <v>40</v>
      </c>
      <c r="B36" s="86"/>
      <c r="C36" s="86"/>
      <c r="D36" s="86"/>
      <c r="E36" s="86"/>
      <c r="F36" s="86"/>
      <c r="G36" s="86"/>
      <c r="H36" s="86"/>
      <c r="I36" s="86"/>
    </row>
    <row r="37" spans="1:9" s="1" customFormat="1" x14ac:dyDescent="0.25">
      <c r="A37" s="62"/>
      <c r="B37" s="62"/>
      <c r="C37" s="62"/>
      <c r="D37" s="62"/>
      <c r="E37" s="62"/>
      <c r="F37" s="62"/>
      <c r="G37" s="62"/>
      <c r="H37" s="62"/>
      <c r="I37" s="62"/>
    </row>
    <row r="38" spans="1:9" x14ac:dyDescent="0.25">
      <c r="A38" s="89" t="s">
        <v>41</v>
      </c>
      <c r="B38" s="89"/>
      <c r="C38" s="89"/>
      <c r="D38" s="89"/>
      <c r="E38" s="89"/>
      <c r="F38" s="89"/>
      <c r="G38" s="89"/>
      <c r="H38" s="89"/>
      <c r="I38" s="89"/>
    </row>
    <row r="39" spans="1:9" s="1" customFormat="1" x14ac:dyDescent="0.25">
      <c r="A39" s="86" t="s">
        <v>42</v>
      </c>
      <c r="B39" s="86"/>
      <c r="C39" s="86"/>
      <c r="D39" s="86"/>
      <c r="E39" s="86"/>
      <c r="F39" s="86"/>
      <c r="G39" s="86"/>
      <c r="H39" s="86"/>
      <c r="I39" s="86"/>
    </row>
    <row r="40" spans="1:9" s="1" customFormat="1" x14ac:dyDescent="0.25">
      <c r="A40" s="86" t="s">
        <v>43</v>
      </c>
      <c r="B40" s="86"/>
      <c r="C40" s="86"/>
      <c r="D40" s="86"/>
      <c r="E40" s="86"/>
      <c r="F40" s="86"/>
      <c r="G40" s="86"/>
      <c r="H40" s="86"/>
      <c r="I40" s="86"/>
    </row>
    <row r="41" spans="1:9" s="1" customFormat="1" x14ac:dyDescent="0.25">
      <c r="A41" s="86" t="s">
        <v>44</v>
      </c>
      <c r="B41" s="86"/>
      <c r="C41" s="86"/>
      <c r="D41" s="86"/>
      <c r="E41" s="86"/>
      <c r="F41" s="86"/>
      <c r="G41" s="86"/>
      <c r="H41" s="86"/>
      <c r="I41" s="86"/>
    </row>
    <row r="42" spans="1:9" s="1" customFormat="1" x14ac:dyDescent="0.25">
      <c r="A42" s="86" t="s">
        <v>45</v>
      </c>
      <c r="B42" s="86"/>
      <c r="C42" s="86"/>
      <c r="D42" s="86"/>
      <c r="E42" s="86"/>
      <c r="F42" s="86"/>
      <c r="G42" s="86"/>
      <c r="H42" s="86"/>
      <c r="I42" s="86"/>
    </row>
    <row r="43" spans="1:9" s="1" customFormat="1" x14ac:dyDescent="0.25">
      <c r="A43" s="86" t="s">
        <v>46</v>
      </c>
      <c r="B43" s="86"/>
      <c r="C43" s="86"/>
      <c r="D43" s="86"/>
      <c r="E43" s="86"/>
      <c r="F43" s="86"/>
      <c r="G43" s="86"/>
      <c r="H43" s="86"/>
      <c r="I43" s="86"/>
    </row>
    <row r="44" spans="1:9" s="1" customFormat="1" x14ac:dyDescent="0.25">
      <c r="A44" s="86" t="s">
        <v>47</v>
      </c>
      <c r="B44" s="86"/>
      <c r="C44" s="86"/>
      <c r="D44" s="86"/>
      <c r="E44" s="86"/>
      <c r="F44" s="86"/>
      <c r="G44" s="86"/>
      <c r="H44" s="86"/>
      <c r="I44" s="86"/>
    </row>
    <row r="45" spans="1:9" s="1" customFormat="1" x14ac:dyDescent="0.25">
      <c r="A45" s="86" t="s">
        <v>48</v>
      </c>
      <c r="B45" s="86"/>
      <c r="C45" s="86"/>
      <c r="D45" s="86"/>
      <c r="E45" s="86"/>
      <c r="F45" s="86"/>
      <c r="G45" s="86"/>
      <c r="H45" s="86"/>
      <c r="I45" s="86"/>
    </row>
    <row r="46" spans="1:9" s="1" customFormat="1" x14ac:dyDescent="0.25">
      <c r="A46" s="86" t="s">
        <v>49</v>
      </c>
      <c r="B46" s="86"/>
      <c r="C46" s="86"/>
      <c r="D46" s="86"/>
      <c r="E46" s="86"/>
      <c r="F46" s="86"/>
      <c r="G46" s="86"/>
      <c r="H46" s="86"/>
      <c r="I46" s="86"/>
    </row>
    <row r="47" spans="1:9" s="1" customFormat="1" x14ac:dyDescent="0.25">
      <c r="A47" s="62"/>
      <c r="B47" s="62"/>
      <c r="C47" s="62"/>
      <c r="D47" s="62"/>
      <c r="E47" s="62"/>
      <c r="F47" s="62"/>
      <c r="G47" s="62"/>
      <c r="H47" s="62"/>
      <c r="I47" s="62"/>
    </row>
    <row r="48" spans="1:9" s="65" customFormat="1" ht="8.25" x14ac:dyDescent="0.15">
      <c r="A48" s="63" t="s">
        <v>50</v>
      </c>
      <c r="B48" s="64"/>
      <c r="C48" s="64"/>
      <c r="D48" s="64"/>
      <c r="E48" s="64"/>
      <c r="F48" s="64"/>
      <c r="G48" s="64"/>
      <c r="H48" s="64"/>
      <c r="I48" s="64"/>
    </row>
    <row r="49" spans="1:9" s="65" customFormat="1" ht="8.25" x14ac:dyDescent="0.15">
      <c r="A49" s="64" t="s">
        <v>51</v>
      </c>
      <c r="B49" s="64"/>
      <c r="C49" s="64"/>
      <c r="D49" s="64"/>
      <c r="E49" s="64"/>
      <c r="F49" s="64"/>
      <c r="G49" s="64"/>
      <c r="H49" s="64"/>
      <c r="I49" s="64"/>
    </row>
    <row r="50" spans="1:9" s="65" customFormat="1" ht="8.25" x14ac:dyDescent="0.15">
      <c r="A50" s="64" t="s">
        <v>52</v>
      </c>
      <c r="B50" s="64"/>
      <c r="C50" s="64"/>
      <c r="D50" s="64"/>
      <c r="E50" s="64"/>
      <c r="F50" s="64"/>
      <c r="G50" s="64"/>
      <c r="H50" s="64"/>
      <c r="I50" s="64"/>
    </row>
    <row r="51" spans="1:9" s="1" customFormat="1" x14ac:dyDescent="0.25">
      <c r="A51" s="62"/>
      <c r="B51" s="62"/>
      <c r="C51" s="62"/>
      <c r="D51" s="62"/>
      <c r="E51" s="62"/>
      <c r="F51" s="62"/>
      <c r="G51" s="62"/>
      <c r="H51" s="62"/>
      <c r="I51" s="62"/>
    </row>
    <row r="52" spans="1:9" x14ac:dyDescent="0.25">
      <c r="A52" s="89" t="s">
        <v>53</v>
      </c>
      <c r="B52" s="89"/>
      <c r="C52" s="89"/>
      <c r="D52" s="89"/>
      <c r="E52" s="89"/>
      <c r="F52" s="89"/>
      <c r="G52" s="89"/>
      <c r="H52" s="89"/>
      <c r="I52" s="89"/>
    </row>
    <row r="53" spans="1:9" s="1" customFormat="1" x14ac:dyDescent="0.25">
      <c r="A53" s="86" t="s">
        <v>54</v>
      </c>
      <c r="B53" s="86"/>
      <c r="C53" s="86"/>
      <c r="D53" s="86"/>
      <c r="E53" s="86"/>
      <c r="F53" s="86"/>
      <c r="G53" s="86"/>
      <c r="H53" s="86"/>
      <c r="I53" s="86"/>
    </row>
    <row r="54" spans="1:9" s="1" customFormat="1" x14ac:dyDescent="0.25">
      <c r="A54" s="62" t="s">
        <v>55</v>
      </c>
      <c r="B54" s="62"/>
      <c r="C54" s="62"/>
      <c r="D54" s="62"/>
      <c r="E54" s="62"/>
      <c r="F54" s="62"/>
      <c r="G54" s="62"/>
      <c r="H54" s="62"/>
      <c r="I54" s="62"/>
    </row>
  </sheetData>
  <sheetProtection selectLockedCells="1" selectUnlockedCells="1"/>
  <mergeCells count="36">
    <mergeCell ref="A44:I44"/>
    <mergeCell ref="A45:I45"/>
    <mergeCell ref="A18:I18"/>
    <mergeCell ref="A19:I19"/>
    <mergeCell ref="A20:I20"/>
    <mergeCell ref="A21:I21"/>
    <mergeCell ref="A1:I1"/>
    <mergeCell ref="A52:I52"/>
    <mergeCell ref="A40:I40"/>
    <mergeCell ref="A41:I41"/>
    <mergeCell ref="A42:I42"/>
    <mergeCell ref="A43:I43"/>
    <mergeCell ref="A29:I29"/>
    <mergeCell ref="A30:I30"/>
    <mergeCell ref="A31:I31"/>
    <mergeCell ref="A32:I32"/>
    <mergeCell ref="A36:I36"/>
    <mergeCell ref="A34:I34"/>
    <mergeCell ref="A35:I35"/>
    <mergeCell ref="A6:I6"/>
    <mergeCell ref="A5:I5"/>
    <mergeCell ref="A13:I13"/>
    <mergeCell ref="A14:I14"/>
    <mergeCell ref="A17:I17"/>
    <mergeCell ref="A9:I9"/>
    <mergeCell ref="A10:I10"/>
    <mergeCell ref="A46:I46"/>
    <mergeCell ref="A53:I53"/>
    <mergeCell ref="A7:I7"/>
    <mergeCell ref="A11:I11"/>
    <mergeCell ref="A15:I15"/>
    <mergeCell ref="A23:I23"/>
    <mergeCell ref="A38:I38"/>
    <mergeCell ref="A39:I39"/>
    <mergeCell ref="A22:I22"/>
    <mergeCell ref="A28:I28"/>
  </mergeCells>
  <phoneticPr fontId="1" type="noConversion"/>
  <pageMargins left="0.23622047244094491" right="0.23622047244094491" top="0.35433070866141736" bottom="0.35433070866141736" header="0.31496062992125984" footer="0.31496062992125984"/>
  <pageSetup paperSize="9" scale="9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Retirement Savings Calculator</vt:lpstr>
      <vt:lpstr>EULA</vt:lpstr>
      <vt:lpstr>'Retirement Savings Calculator'!Print_Area</vt:lpstr>
    </vt:vector>
  </TitlesOfParts>
  <Company>Spreadsheet123 LTD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Retirement Savings Calculator</dc:title>
  <dc:creator>spreadsheet123.com</dc:creator>
  <dc:description>© 2014 Spreadsheet123 LTD. All rights reserved</dc:description>
  <cp:lastModifiedBy>Spreadsheet123 Ltd</cp:lastModifiedBy>
  <cp:lastPrinted>2014-02-27T15:50:58Z</cp:lastPrinted>
  <dcterms:created xsi:type="dcterms:W3CDTF">2010-07-11T15:00:03Z</dcterms:created>
  <dcterms:modified xsi:type="dcterms:W3CDTF">2014-02-27T15:55:55Z</dcterms:modified>
  <cp:category>Financial Calculators</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s">
    <vt:lpwstr>© 2014 Spreadsheet123 LTD</vt:lpwstr>
  </property>
  <property fmtid="{D5CDD505-2E9C-101B-9397-08002B2CF9AE}" pid="3" name="Version">
    <vt:lpwstr>1.0.3</vt:lpwstr>
  </property>
</Properties>
</file>